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s\Desktop\905\"/>
    </mc:Choice>
  </mc:AlternateContent>
  <xr:revisionPtr revIDLastSave="0" documentId="8_{FE58742B-E69F-426D-AD4F-5CB1956DB8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Charts" sheetId="5" r:id="rId5"/>
    <sheet name="Chart Data" sheetId="6" r:id="rId6"/>
  </sheets>
  <externalReferences>
    <externalReference r:id="rId7"/>
  </externalReferences>
  <definedNames>
    <definedName name="_xlnm.Print_Area" localSheetId="4">Charts!$C$1:$I$58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6" l="1"/>
  <c r="E13" i="6"/>
  <c r="C13" i="6"/>
  <c r="C12" i="6"/>
  <c r="E9" i="6"/>
  <c r="C9" i="6"/>
  <c r="C7" i="6"/>
  <c r="E5" i="6"/>
  <c r="C5" i="6"/>
  <c r="E14" i="6"/>
  <c r="E10" i="6"/>
  <c r="E6" i="6"/>
  <c r="E4" i="6"/>
  <c r="C4" i="6"/>
  <c r="C14" i="6"/>
  <c r="C10" i="6"/>
  <c r="C8" i="6"/>
  <c r="C6" i="6"/>
  <c r="A26" i="4"/>
  <c r="A25" i="4" s="1"/>
  <c r="A24" i="4" s="1"/>
  <c r="A23" i="4" s="1"/>
  <c r="A33" i="2"/>
  <c r="A49" i="2" s="1"/>
  <c r="A2" i="2"/>
  <c r="D13" i="1"/>
  <c r="C13" i="1"/>
  <c r="B13" i="1"/>
  <c r="A32" i="2" l="1"/>
  <c r="A31" i="2" s="1"/>
  <c r="A30" i="2" s="1"/>
  <c r="A29" i="2" s="1"/>
  <c r="A28" i="2" s="1"/>
  <c r="A27" i="2" s="1"/>
  <c r="A26" i="2" s="1"/>
  <c r="A25" i="2" s="1"/>
  <c r="A24" i="2" s="1"/>
  <c r="A23" i="2" s="1"/>
  <c r="A22" i="2" s="1"/>
  <c r="A21" i="2" s="1"/>
  <c r="A20" i="2" s="1"/>
  <c r="A19" i="2" s="1"/>
  <c r="A18" i="2" s="1"/>
  <c r="A17" i="2" s="1"/>
  <c r="A16" i="2" s="1"/>
  <c r="A15" i="2" s="1"/>
  <c r="A14" i="2" s="1"/>
  <c r="A13" i="2" s="1"/>
  <c r="A36" i="2"/>
  <c r="C15" i="6"/>
  <c r="E7" i="6"/>
  <c r="E15" i="6"/>
  <c r="E8" i="6"/>
  <c r="C16" i="6"/>
  <c r="E11" i="6"/>
  <c r="E12" i="6"/>
  <c r="C11" i="6"/>
  <c r="A28" i="4"/>
  <c r="A41" i="4" s="1"/>
  <c r="A22" i="4"/>
  <c r="A21" i="4" l="1"/>
  <c r="A20" i="4" l="1"/>
  <c r="A19" i="4" l="1"/>
  <c r="A18" i="4" l="1"/>
  <c r="A17" i="4" l="1"/>
  <c r="A16" i="4" l="1"/>
  <c r="A15" i="4" l="1"/>
  <c r="A14" i="4" l="1"/>
  <c r="A13" i="4" l="1"/>
  <c r="A12" i="4" l="1"/>
  <c r="A11" i="4" l="1"/>
  <c r="A10" i="4" l="1"/>
  <c r="A9" i="4" l="1"/>
  <c r="A8" i="4" l="1"/>
  <c r="A7" i="4" l="1"/>
  <c r="A6" i="4" l="1"/>
</calcChain>
</file>

<file path=xl/sharedStrings.xml><?xml version="1.0" encoding="utf-8"?>
<sst xmlns="http://schemas.openxmlformats.org/spreadsheetml/2006/main" count="249" uniqueCount="154">
  <si>
    <t>Table 1:  Major Indicators of Labor Market Activity for New Jersey</t>
  </si>
  <si>
    <t>Seasonally Adjusted</t>
  </si>
  <si>
    <t>Labor Force Data (resident)</t>
  </si>
  <si>
    <t>Current Month</t>
  </si>
  <si>
    <t>Previous Month</t>
  </si>
  <si>
    <t>One Year Ago</t>
  </si>
  <si>
    <t>Net Change</t>
  </si>
  <si>
    <t>over the Month</t>
  </si>
  <si>
    <t>over the Year</t>
  </si>
  <si>
    <t>Civilian Labor Force</t>
  </si>
  <si>
    <t>Employment</t>
  </si>
  <si>
    <t>Unemployment</t>
  </si>
  <si>
    <t xml:space="preserve">Unemployment Rate  </t>
  </si>
  <si>
    <t>Employment Data (establishment)</t>
  </si>
  <si>
    <t>Total Nonfarm</t>
  </si>
  <si>
    <t xml:space="preserve">  Total Private Sector</t>
  </si>
  <si>
    <t xml:space="preserve">  Goods Producing</t>
  </si>
  <si>
    <t xml:space="preserve">     Mining and Logging</t>
  </si>
  <si>
    <t xml:space="preserve">  Construction</t>
  </si>
  <si>
    <t xml:space="preserve">  Manufacturing</t>
  </si>
  <si>
    <t xml:space="preserve">  Service-Providing</t>
  </si>
  <si>
    <t xml:space="preserve">  Private Service-Providing</t>
  </si>
  <si>
    <t xml:space="preserve">  Trade, Transportation &amp; Utilities</t>
  </si>
  <si>
    <t xml:space="preserve">  Information</t>
  </si>
  <si>
    <t xml:space="preserve">  Financial Activities</t>
  </si>
  <si>
    <t xml:space="preserve">  Professional and Business Services</t>
  </si>
  <si>
    <t xml:space="preserve">  Education and Health Services</t>
  </si>
  <si>
    <t xml:space="preserve">  Leisure and Hospitality</t>
  </si>
  <si>
    <t xml:space="preserve">    Other Services</t>
  </si>
  <si>
    <t xml:space="preserve">  Public Sector</t>
  </si>
  <si>
    <t>3-Month Average Change</t>
  </si>
  <si>
    <t xml:space="preserve">  Total Nonfarm</t>
  </si>
  <si>
    <t>N/A</t>
  </si>
  <si>
    <t xml:space="preserve">  Private Sector</t>
  </si>
  <si>
    <t>Weekly Hours of Work (not seasonally adjusted)*</t>
  </si>
  <si>
    <t>Manufacturing</t>
  </si>
  <si>
    <t>Durable Goods</t>
  </si>
  <si>
    <t>Nondurable Goods</t>
  </si>
  <si>
    <t>Hourly Earnings (not seasonally adjusted)*</t>
  </si>
  <si>
    <t>Weekly Earnings (not seasonally adjusted)**</t>
  </si>
  <si>
    <t>* Production workers.</t>
  </si>
  <si>
    <t>** Weekly earnings are computed from not seasonally adjusted hourly earnings and hours of work data.</t>
  </si>
  <si>
    <t>Source: New Jersey Department of Labor and Workforce Development, Division of Economic and Demographic Research.</t>
  </si>
  <si>
    <t>Table 2:  New Jersey Civilian Labor Force Trends</t>
  </si>
  <si>
    <t>Not Seasonally Adjusted</t>
  </si>
  <si>
    <t>Resident Employment</t>
  </si>
  <si>
    <t>Unemployment Rate (%)</t>
  </si>
  <si>
    <t xml:space="preserve"> </t>
  </si>
  <si>
    <t>Labor Force Participation Rate (%)</t>
  </si>
  <si>
    <t>Employment/Population Ratio (%)</t>
  </si>
  <si>
    <t>Year</t>
  </si>
  <si>
    <t>Labor Force</t>
  </si>
  <si>
    <t>Rate (%)</t>
  </si>
  <si>
    <t>Date</t>
  </si>
  <si>
    <t>Rate %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</si>
  <si>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</si>
  <si>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</si>
  <si>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</si>
  <si>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</si>
  <si>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</si>
  <si>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</si>
  <si>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</si>
  <si>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</si>
  <si>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</si>
  <si>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</si>
  <si>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</si>
  <si>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Source:  New Jersey Department of Labor and Workforce Development, Division of Economic &amp; Demographic Research.</t>
  </si>
  <si>
    <t>Industry</t>
  </si>
  <si>
    <t xml:space="preserve">   Goods Producing</t>
  </si>
  <si>
    <t xml:space="preserve">   Mining &amp; Logging</t>
  </si>
  <si>
    <t xml:space="preserve">   Construction</t>
  </si>
  <si>
    <t xml:space="preserve">   Manufacturing</t>
  </si>
  <si>
    <t xml:space="preserve">     Durable Goods*</t>
  </si>
  <si>
    <t xml:space="preserve">       Fabricated Metal Products</t>
  </si>
  <si>
    <t xml:space="preserve">       Machinery Manufacturing </t>
  </si>
  <si>
    <t xml:space="preserve">       Computer and Electronic Products </t>
  </si>
  <si>
    <t xml:space="preserve">       Miscellaneous Manufacturing </t>
  </si>
  <si>
    <t xml:space="preserve">     Nondurable Goods*</t>
  </si>
  <si>
    <t xml:space="preserve">       Food Manufacturing </t>
  </si>
  <si>
    <t xml:space="preserve">       Printing and Related Support </t>
  </si>
  <si>
    <t xml:space="preserve">       Chemical Manufacturing </t>
  </si>
  <si>
    <t xml:space="preserve">          Pharmaceutical and Medicine </t>
  </si>
  <si>
    <t xml:space="preserve">   Trade, Transportation, and Utilities</t>
  </si>
  <si>
    <t xml:space="preserve">     Wholesale Trade*</t>
  </si>
  <si>
    <t xml:space="preserve">     Retail Trade* </t>
  </si>
  <si>
    <t xml:space="preserve">       Building Material &amp; Garden Equip. and Supplies Dealers</t>
  </si>
  <si>
    <t xml:space="preserve">       Food and Beverage Stores </t>
  </si>
  <si>
    <t xml:space="preserve">       Health and Personal Care Stores </t>
  </si>
  <si>
    <t xml:space="preserve">       Clothing and Clothing Accessories Stores </t>
  </si>
  <si>
    <t xml:space="preserve">       Sporting Goods, Hobby, Musical Inst., and Book Stores </t>
  </si>
  <si>
    <t xml:space="preserve">       General Merchandise Stores </t>
  </si>
  <si>
    <t xml:space="preserve">     Transportation, Warehousing, and Utilities</t>
  </si>
  <si>
    <t xml:space="preserve">       Utilities*</t>
  </si>
  <si>
    <t xml:space="preserve">       Transportation &amp; Warehousing*</t>
  </si>
  <si>
    <t xml:space="preserve">   Information</t>
  </si>
  <si>
    <t xml:space="preserve">     Publishing Industries (except Internet)  </t>
  </si>
  <si>
    <t xml:space="preserve">     Telecommunications </t>
  </si>
  <si>
    <t xml:space="preserve">     Data Processing, Hosting, and Related Services</t>
  </si>
  <si>
    <t xml:space="preserve">   Financial Activities</t>
  </si>
  <si>
    <t xml:space="preserve">    Finance and Insurance*</t>
  </si>
  <si>
    <t xml:space="preserve">       Financial Investments and Related Activities</t>
  </si>
  <si>
    <t xml:space="preserve">       Insurance Carriers and Related Activities </t>
  </si>
  <si>
    <t xml:space="preserve">    Real Estate and Rental and Leasing* </t>
  </si>
  <si>
    <t xml:space="preserve">   Professional and Business Services</t>
  </si>
  <si>
    <t xml:space="preserve">    Professional, Scientific, and Technical Services*</t>
  </si>
  <si>
    <t xml:space="preserve">    Management of Companies and Enterprises* </t>
  </si>
  <si>
    <t xml:space="preserve">    Administrative Support &amp; Waste Management/Remediation*</t>
  </si>
  <si>
    <t xml:space="preserve">   Education and Health Services</t>
  </si>
  <si>
    <t xml:space="preserve">    Educational Services*</t>
  </si>
  <si>
    <t xml:space="preserve">    Health Care and Social Assistance*</t>
  </si>
  <si>
    <t xml:space="preserve">       Hospitals </t>
  </si>
  <si>
    <t xml:space="preserve">       Nursing and Residential Care Facilities</t>
  </si>
  <si>
    <t xml:space="preserve">       Social Assistance </t>
  </si>
  <si>
    <t xml:space="preserve">   Leisure and Hospitality</t>
  </si>
  <si>
    <t xml:space="preserve">    Arts, Entertainment, and Recreation*</t>
  </si>
  <si>
    <t xml:space="preserve">    Accommodation and Food Services*</t>
  </si>
  <si>
    <t xml:space="preserve">       Food Services and Drinking Places</t>
  </si>
  <si>
    <t xml:space="preserve">   Other Services</t>
  </si>
  <si>
    <t xml:space="preserve">    Repair and Maintenance </t>
  </si>
  <si>
    <t xml:space="preserve">    Personal and Laundry Services </t>
  </si>
  <si>
    <t xml:space="preserve">    Religious, Grantmaking, Civic, Professional and Similar Org.</t>
  </si>
  <si>
    <t xml:space="preserve">   Government</t>
  </si>
  <si>
    <t>Source:  New Jersey Department of Labor and Workforce Development, Division of Economic and Demographic Research.</t>
  </si>
  <si>
    <t>Annual Averages</t>
  </si>
  <si>
    <t>Total</t>
  </si>
  <si>
    <t>Private Sector</t>
  </si>
  <si>
    <t>Public</t>
  </si>
  <si>
    <t>Service-</t>
  </si>
  <si>
    <t>Construction</t>
  </si>
  <si>
    <t>Providing</t>
  </si>
  <si>
    <t>Seasonally Adjusted Monthly Data</t>
  </si>
  <si>
    <t>Jan</t>
  </si>
  <si>
    <t>(Seasonally Adjusted)</t>
  </si>
  <si>
    <t>Source: New Jersey Dept. of Labor and Workforce Development, Division of Economic and Demographic Research.</t>
  </si>
  <si>
    <t>Month</t>
  </si>
  <si>
    <t>NJ Nonfarm</t>
  </si>
  <si>
    <t>NJ PS Employment</t>
  </si>
  <si>
    <t xml:space="preserve"> NJ TUR (%)</t>
  </si>
  <si>
    <t>May 20 (P)</t>
  </si>
  <si>
    <t>Apr. 20 (R)</t>
  </si>
  <si>
    <t>May 19</t>
  </si>
  <si>
    <t>2019 Benchmark</t>
  </si>
  <si>
    <t>June 18, 2020.  P - preliminary, R-revised.</t>
  </si>
  <si>
    <t>Apr (R)</t>
  </si>
  <si>
    <t>May (P)</t>
  </si>
  <si>
    <t>New Jersey Civilian Labor Force Annual Averages 1999 - 2019</t>
  </si>
  <si>
    <t>Seasonally Adjusted Civilian Labor Force Data for New Jersey 2019-2020</t>
  </si>
  <si>
    <t>Table 3: New Jersey Nonfarm Employment by Industry for May 2020</t>
  </si>
  <si>
    <t>Not Seasonally Adjusted, 2019 Benchmark</t>
  </si>
  <si>
    <t>June 18, 2020  P - preliminary, R-revised.  Shaded rows denote supersector series, * denote sector series.</t>
  </si>
  <si>
    <t>Table 4:  New Jersey Nonfarm Employment, 2019 Benchmark</t>
  </si>
  <si>
    <t>June 18, 2020  P - preliminary, R-revised.</t>
  </si>
  <si>
    <t>Key Economic Indicators: May 2020</t>
  </si>
  <si>
    <t>June 18,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</si>
</sst>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&quot;$&quot;#,##0.00"/>
    <numFmt numFmtId="167" formatCode="0.0%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Times New Roman"/>
      <family val="1"/>
    </font>
    <font>
      <sz val="9"/>
      <name val="Times"/>
    </font>
    <font>
      <sz val="12"/>
      <name val="Times New Roman"/>
      <family val="1"/>
    </font>
    <font>
      <b/>
      <sz val="8"/>
      <name val="Times New Roman"/>
      <family val="1"/>
    </font>
    <font>
      <sz val="11"/>
      <name val="Times"/>
    </font>
    <font>
      <sz val="12"/>
      <name val="Arial"/>
      <family val="2"/>
    </font>
    <font>
      <b/>
      <sz val="12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1"/>
      <color theme="1"/>
      <name val="Arial"/>
      <family val="2"/>
    </font>
    <font>
      <b/>
      <sz val="12"/>
      <name val="Geneva"/>
    </font>
    <font>
      <b/>
      <sz val="10"/>
      <name val="Geneva"/>
    </font>
    <font>
      <sz val="10"/>
      <name val="Geneva"/>
    </font>
    <font>
      <b/>
      <sz val="9"/>
      <name val="Geneva"/>
    </font>
    <font>
      <sz val="9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4" fillId="0" borderId="0"/>
    <xf numFmtId="9" fontId="4" fillId="0" borderId="0" applyFont="0" applyFill="0" applyBorder="0" applyAlignment="0" applyProtection="0"/>
  </cellStyleXfs>
  <cellXfs count="265">
    <xf numFmtId="0" fontId="0" fillId="0" borderId="0" xfId="0"/>
    <xf numFmtId="0" fontId="3" fillId="0" borderId="11" xfId="0" applyFont="1" applyFill="1" applyBorder="1" applyAlignment="1"/>
    <xf numFmtId="49" fontId="3" fillId="0" borderId="1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/>
    </xf>
    <xf numFmtId="0" fontId="3" fillId="0" borderId="13" xfId="2" applyNumberFormat="1" applyFont="1" applyFill="1" applyBorder="1" applyAlignment="1">
      <alignment horizontal="right" vertical="center"/>
    </xf>
    <xf numFmtId="0" fontId="3" fillId="0" borderId="13" xfId="2" quotePrefix="1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/>
    <xf numFmtId="3" fontId="5" fillId="0" borderId="13" xfId="2" applyNumberFormat="1" applyFont="1" applyBorder="1"/>
    <xf numFmtId="3" fontId="5" fillId="0" borderId="8" xfId="3" applyNumberFormat="1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left"/>
    </xf>
    <xf numFmtId="164" fontId="5" fillId="0" borderId="13" xfId="2" applyNumberFormat="1" applyFont="1" applyBorder="1"/>
    <xf numFmtId="165" fontId="5" fillId="0" borderId="8" xfId="2" quotePrefix="1" applyNumberFormat="1" applyFont="1" applyFill="1" applyBorder="1" applyAlignment="1">
      <alignment horizontal="right" wrapText="1"/>
    </xf>
    <xf numFmtId="165" fontId="5" fillId="0" borderId="8" xfId="2" quotePrefix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49" fontId="3" fillId="0" borderId="13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wrapText="1"/>
    </xf>
    <xf numFmtId="3" fontId="5" fillId="0" borderId="13" xfId="0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right"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left" wrapText="1" indent="1"/>
    </xf>
    <xf numFmtId="0" fontId="5" fillId="0" borderId="14" xfId="0" applyFont="1" applyFill="1" applyBorder="1" applyAlignment="1">
      <alignment horizontal="left" wrapText="1" indent="1"/>
    </xf>
    <xf numFmtId="0" fontId="6" fillId="0" borderId="13" xfId="0" applyFont="1" applyFill="1" applyBorder="1" applyAlignment="1">
      <alignment wrapText="1"/>
    </xf>
    <xf numFmtId="3" fontId="5" fillId="0" borderId="13" xfId="0" applyNumberFormat="1" applyFont="1" applyFill="1" applyBorder="1" applyAlignment="1">
      <alignment horizontal="right" wrapText="1"/>
    </xf>
    <xf numFmtId="166" fontId="5" fillId="0" borderId="12" xfId="0" applyNumberFormat="1" applyFont="1" applyFill="1" applyBorder="1" applyAlignment="1"/>
    <xf numFmtId="164" fontId="5" fillId="0" borderId="13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indent="1"/>
    </xf>
    <xf numFmtId="166" fontId="5" fillId="0" borderId="13" xfId="0" applyNumberFormat="1" applyFont="1" applyFill="1" applyBorder="1" applyAlignment="1"/>
    <xf numFmtId="166" fontId="5" fillId="0" borderId="8" xfId="1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 wrapText="1"/>
    </xf>
    <xf numFmtId="166" fontId="5" fillId="0" borderId="12" xfId="0" applyNumberFormat="1" applyFont="1" applyFill="1" applyBorder="1" applyAlignment="1">
      <alignment horizontal="left" indent="1"/>
    </xf>
    <xf numFmtId="0" fontId="7" fillId="0" borderId="4" xfId="0" quotePrefix="1" applyFont="1" applyFill="1" applyBorder="1" applyAlignment="1">
      <alignment horizontal="left"/>
    </xf>
    <xf numFmtId="165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5" xfId="0" applyFont="1" applyFill="1" applyBorder="1" applyAlignment="1"/>
    <xf numFmtId="0" fontId="7" fillId="0" borderId="4" xfId="0" applyFont="1" applyFill="1" applyBorder="1" applyAlignment="1"/>
    <xf numFmtId="0" fontId="8" fillId="0" borderId="0" xfId="0" applyFont="1" applyFill="1" applyBorder="1" applyAlignment="1"/>
    <xf numFmtId="0" fontId="7" fillId="0" borderId="6" xfId="0" applyFont="1" applyFill="1" applyBorder="1" applyAlignment="1"/>
    <xf numFmtId="0" fontId="8" fillId="0" borderId="7" xfId="0" applyFont="1" applyFill="1" applyBorder="1" applyAlignment="1"/>
    <xf numFmtId="0" fontId="8" fillId="0" borderId="8" xfId="0" applyFont="1" applyFill="1" applyBorder="1" applyAlignment="1"/>
    <xf numFmtId="0" fontId="4" fillId="0" borderId="0" xfId="2"/>
    <xf numFmtId="165" fontId="4" fillId="0" borderId="0" xfId="2" applyNumberFormat="1"/>
    <xf numFmtId="0" fontId="9" fillId="0" borderId="4" xfId="2" applyFont="1" applyFill="1" applyBorder="1"/>
    <xf numFmtId="0" fontId="10" fillId="0" borderId="6" xfId="2" applyFont="1" applyFill="1" applyBorder="1"/>
    <xf numFmtId="16" fontId="9" fillId="0" borderId="13" xfId="2" quotePrefix="1" applyNumberFormat="1" applyFont="1" applyFill="1" applyBorder="1" applyAlignment="1">
      <alignment horizontal="right"/>
    </xf>
    <xf numFmtId="0" fontId="9" fillId="0" borderId="13" xfId="2" quotePrefix="1" applyFont="1" applyFill="1" applyBorder="1" applyAlignment="1">
      <alignment horizontal="right"/>
    </xf>
    <xf numFmtId="3" fontId="11" fillId="0" borderId="0" xfId="2" applyNumberFormat="1" applyFont="1"/>
    <xf numFmtId="0" fontId="10" fillId="0" borderId="4" xfId="2" applyFont="1" applyFill="1" applyBorder="1"/>
    <xf numFmtId="3" fontId="10" fillId="0" borderId="11" xfId="2" applyNumberFormat="1" applyFont="1" applyBorder="1"/>
    <xf numFmtId="3" fontId="10" fillId="0" borderId="1" xfId="2" applyNumberFormat="1" applyFont="1" applyBorder="1"/>
    <xf numFmtId="3" fontId="12" fillId="0" borderId="11" xfId="3" applyNumberFormat="1" applyFont="1" applyFill="1" applyBorder="1"/>
    <xf numFmtId="165" fontId="11" fillId="0" borderId="0" xfId="2" applyNumberFormat="1" applyFont="1"/>
    <xf numFmtId="3" fontId="10" fillId="0" borderId="15" xfId="2" applyNumberFormat="1" applyFont="1" applyBorder="1"/>
    <xf numFmtId="3" fontId="10" fillId="0" borderId="4" xfId="2" applyNumberFormat="1" applyFont="1" applyBorder="1"/>
    <xf numFmtId="3" fontId="12" fillId="0" borderId="15" xfId="3" applyNumberFormat="1" applyFont="1" applyFill="1" applyBorder="1"/>
    <xf numFmtId="167" fontId="4" fillId="0" borderId="0" xfId="2" applyNumberFormat="1"/>
    <xf numFmtId="0" fontId="9" fillId="0" borderId="14" xfId="2" applyFont="1" applyFill="1" applyBorder="1" applyAlignment="1">
      <alignment horizontal="center"/>
    </xf>
    <xf numFmtId="0" fontId="13" fillId="0" borderId="13" xfId="2" applyFont="1" applyFill="1" applyBorder="1" applyAlignment="1">
      <alignment horizontal="center" wrapText="1"/>
    </xf>
    <xf numFmtId="0" fontId="9" fillId="0" borderId="13" xfId="2" applyFont="1" applyFill="1" applyBorder="1" applyAlignment="1">
      <alignment horizontal="center" wrapText="1"/>
    </xf>
    <xf numFmtId="1" fontId="10" fillId="0" borderId="11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165" fontId="10" fillId="0" borderId="11" xfId="0" applyNumberFormat="1" applyFont="1" applyFill="1" applyBorder="1" applyAlignment="1">
      <alignment horizontal="center"/>
    </xf>
    <xf numFmtId="1" fontId="10" fillId="0" borderId="15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/>
    </xf>
    <xf numFmtId="165" fontId="10" fillId="0" borderId="15" xfId="0" applyNumberFormat="1" applyFont="1" applyFill="1" applyBorder="1" applyAlignment="1">
      <alignment horizontal="center"/>
    </xf>
    <xf numFmtId="1" fontId="10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 applyAlignment="1">
      <alignment horizontal="center"/>
    </xf>
    <xf numFmtId="165" fontId="10" fillId="0" borderId="12" xfId="0" applyNumberFormat="1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10" fillId="0" borderId="1" xfId="0" quotePrefix="1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165" fontId="10" fillId="0" borderId="11" xfId="0" applyNumberFormat="1" applyFont="1" applyBorder="1" applyAlignment="1">
      <alignment horizontal="center"/>
    </xf>
    <xf numFmtId="0" fontId="10" fillId="0" borderId="4" xfId="0" quotePrefix="1" applyFont="1" applyFill="1" applyBorder="1" applyAlignment="1">
      <alignment horizontal="center"/>
    </xf>
    <xf numFmtId="165" fontId="10" fillId="0" borderId="15" xfId="0" applyNumberFormat="1" applyFont="1" applyBorder="1" applyAlignment="1">
      <alignment horizontal="center"/>
    </xf>
    <xf numFmtId="165" fontId="11" fillId="0" borderId="0" xfId="2" applyNumberFormat="1" applyFont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11" fillId="0" borderId="0" xfId="2" applyFont="1" applyBorder="1" applyAlignment="1">
      <alignment horizontal="right"/>
    </xf>
    <xf numFmtId="3" fontId="10" fillId="0" borderId="7" xfId="0" applyNumberFormat="1" applyFont="1" applyFill="1" applyBorder="1" applyAlignment="1">
      <alignment horizontal="center"/>
    </xf>
    <xf numFmtId="165" fontId="10" fillId="0" borderId="12" xfId="0" applyNumberFormat="1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5" fontId="14" fillId="3" borderId="5" xfId="0" applyNumberFormat="1" applyFont="1" applyFill="1" applyBorder="1" applyAlignment="1">
      <alignment horizontal="center" wrapText="1"/>
    </xf>
    <xf numFmtId="3" fontId="10" fillId="0" borderId="3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5" xfId="0" quotePrefix="1" applyFont="1" applyFill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3" fontId="10" fillId="0" borderId="5" xfId="2" applyNumberFormat="1" applyFont="1" applyBorder="1" applyAlignment="1">
      <alignment horizontal="center"/>
    </xf>
    <xf numFmtId="165" fontId="10" fillId="0" borderId="5" xfId="2" applyNumberFormat="1" applyFont="1" applyBorder="1" applyAlignment="1">
      <alignment horizontal="center"/>
    </xf>
    <xf numFmtId="0" fontId="10" fillId="0" borderId="12" xfId="0" quotePrefix="1" applyFont="1" applyFill="1" applyBorder="1" applyAlignment="1">
      <alignment horizontal="center"/>
    </xf>
    <xf numFmtId="3" fontId="10" fillId="0" borderId="8" xfId="2" applyNumberFormat="1" applyFont="1" applyBorder="1" applyAlignment="1">
      <alignment horizontal="center"/>
    </xf>
    <xf numFmtId="165" fontId="10" fillId="0" borderId="8" xfId="2" applyNumberFormat="1" applyFont="1" applyBorder="1" applyAlignment="1">
      <alignment horizontal="center"/>
    </xf>
    <xf numFmtId="0" fontId="7" fillId="0" borderId="0" xfId="2" applyFont="1" applyFill="1" applyAlignment="1"/>
    <xf numFmtId="0" fontId="15" fillId="0" borderId="0" xfId="2" applyFont="1" applyFill="1" applyAlignment="1"/>
    <xf numFmtId="0" fontId="7" fillId="0" borderId="0" xfId="2" quotePrefix="1" applyNumberFormat="1" applyFont="1" applyFill="1" applyAlignment="1"/>
    <xf numFmtId="0" fontId="7" fillId="0" borderId="0" xfId="2" applyNumberFormat="1" applyFont="1" applyFill="1" applyAlignment="1"/>
    <xf numFmtId="0" fontId="16" fillId="0" borderId="0" xfId="2" applyFont="1"/>
    <xf numFmtId="0" fontId="3" fillId="2" borderId="11" xfId="2" applyFont="1" applyFill="1" applyBorder="1" applyAlignment="1">
      <alignment horizontal="center"/>
    </xf>
    <xf numFmtId="0" fontId="6" fillId="2" borderId="11" xfId="2" applyNumberFormat="1" applyFont="1" applyFill="1" applyBorder="1" applyAlignment="1">
      <alignment horizontal="right" vertical="center"/>
    </xf>
    <xf numFmtId="0" fontId="6" fillId="2" borderId="3" xfId="2" applyNumberFormat="1" applyFont="1" applyFill="1" applyBorder="1" applyAlignment="1">
      <alignment horizontal="right" vertical="center"/>
    </xf>
    <xf numFmtId="0" fontId="6" fillId="2" borderId="2" xfId="2" applyNumberFormat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" vertical="center"/>
    </xf>
    <xf numFmtId="0" fontId="3" fillId="2" borderId="13" xfId="2" applyNumberFormat="1" applyFont="1" applyFill="1" applyBorder="1" applyAlignment="1">
      <alignment horizontal="right" vertical="center"/>
    </xf>
    <xf numFmtId="0" fontId="2" fillId="0" borderId="12" xfId="2" applyFont="1" applyFill="1" applyBorder="1" applyAlignment="1">
      <alignment vertical="center" wrapText="1"/>
    </xf>
    <xf numFmtId="3" fontId="2" fillId="0" borderId="12" xfId="2" applyNumberFormat="1" applyFont="1" applyFill="1" applyBorder="1" applyAlignment="1" applyProtection="1">
      <alignment horizontal="right" vertical="center" wrapText="1"/>
      <protection locked="0"/>
    </xf>
    <xf numFmtId="3" fontId="2" fillId="0" borderId="13" xfId="2" applyNumberFormat="1" applyFont="1" applyBorder="1"/>
    <xf numFmtId="0" fontId="17" fillId="0" borderId="12" xfId="2" applyFont="1" applyBorder="1" applyAlignment="1">
      <alignment horizontal="left" vertical="center" wrapText="1"/>
    </xf>
    <xf numFmtId="3" fontId="17" fillId="0" borderId="12" xfId="2" applyNumberFormat="1" applyFont="1" applyFill="1" applyBorder="1" applyAlignment="1" applyProtection="1">
      <alignment horizontal="right" vertical="center" wrapText="1"/>
      <protection locked="0"/>
    </xf>
    <xf numFmtId="3" fontId="17" fillId="0" borderId="13" xfId="2" applyNumberFormat="1" applyFont="1" applyBorder="1"/>
    <xf numFmtId="3" fontId="17" fillId="0" borderId="12" xfId="2" applyNumberFormat="1" applyFont="1" applyFill="1" applyBorder="1" applyAlignment="1">
      <alignment horizontal="right" vertical="center" wrapText="1"/>
    </xf>
    <xf numFmtId="0" fontId="2" fillId="3" borderId="12" xfId="2" applyFont="1" applyFill="1" applyBorder="1" applyAlignment="1">
      <alignment horizontal="left" vertical="center" wrapText="1"/>
    </xf>
    <xf numFmtId="3" fontId="2" fillId="3" borderId="12" xfId="2" applyNumberFormat="1" applyFont="1" applyFill="1" applyBorder="1" applyAlignment="1" applyProtection="1">
      <alignment horizontal="right" vertical="center" wrapText="1"/>
      <protection locked="0"/>
    </xf>
    <xf numFmtId="3" fontId="2" fillId="3" borderId="13" xfId="2" applyNumberFormat="1" applyFont="1" applyFill="1" applyBorder="1"/>
    <xf numFmtId="3" fontId="2" fillId="5" borderId="12" xfId="2" applyNumberFormat="1" applyFont="1" applyFill="1" applyBorder="1" applyAlignment="1">
      <alignment horizontal="right" vertical="center" wrapText="1"/>
    </xf>
    <xf numFmtId="0" fontId="2" fillId="3" borderId="12" xfId="2" applyFont="1" applyFill="1" applyBorder="1" applyAlignment="1">
      <alignment vertical="center"/>
    </xf>
    <xf numFmtId="0" fontId="17" fillId="0" borderId="12" xfId="2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2" xfId="2" applyFont="1" applyBorder="1" applyAlignment="1">
      <alignment vertical="center" wrapText="1"/>
    </xf>
    <xf numFmtId="0" fontId="2" fillId="3" borderId="12" xfId="2" applyFont="1" applyFill="1" applyBorder="1" applyAlignment="1">
      <alignment vertical="center" wrapText="1"/>
    </xf>
    <xf numFmtId="0" fontId="2" fillId="3" borderId="13" xfId="2" applyFont="1" applyFill="1" applyBorder="1" applyAlignment="1">
      <alignment vertical="center" wrapText="1"/>
    </xf>
    <xf numFmtId="0" fontId="10" fillId="0" borderId="0" xfId="2" quotePrefix="1" applyNumberFormat="1" applyFont="1" applyFill="1" applyAlignment="1">
      <alignment horizontal="left"/>
    </xf>
    <xf numFmtId="165" fontId="18" fillId="0" borderId="0" xfId="2" applyNumberFormat="1" applyFont="1" applyFill="1" applyAlignment="1"/>
    <xf numFmtId="0" fontId="10" fillId="0" borderId="0" xfId="2" applyNumberFormat="1" applyFont="1" applyFill="1" applyAlignment="1"/>
    <xf numFmtId="0" fontId="18" fillId="0" borderId="0" xfId="2" applyNumberFormat="1" applyFont="1" applyFill="1" applyAlignment="1"/>
    <xf numFmtId="49" fontId="18" fillId="0" borderId="0" xfId="2" applyNumberFormat="1" applyFont="1" applyFill="1" applyAlignment="1"/>
    <xf numFmtId="0" fontId="15" fillId="0" borderId="0" xfId="2" applyNumberFormat="1" applyFont="1" applyFill="1" applyAlignment="1"/>
    <xf numFmtId="0" fontId="19" fillId="0" borderId="0" xfId="2" applyFont="1"/>
    <xf numFmtId="165" fontId="20" fillId="0" borderId="0" xfId="2" applyNumberFormat="1" applyFont="1"/>
    <xf numFmtId="0" fontId="3" fillId="0" borderId="11" xfId="2" applyNumberFormat="1" applyFont="1" applyFill="1" applyBorder="1" applyAlignment="1">
      <alignment horizontal="center" vertical="top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Alignment="1">
      <alignment horizontal="right" vertical="top" wrapText="1"/>
    </xf>
    <xf numFmtId="0" fontId="3" fillId="0" borderId="15" xfId="2" applyNumberFormat="1" applyFont="1" applyFill="1" applyBorder="1" applyAlignment="1">
      <alignment horizontal="right"/>
    </xf>
    <xf numFmtId="0" fontId="3" fillId="0" borderId="5" xfId="2" applyNumberFormat="1" applyFont="1" applyFill="1" applyBorder="1" applyAlignment="1">
      <alignment horizontal="right"/>
    </xf>
    <xf numFmtId="0" fontId="3" fillId="0" borderId="0" xfId="2" applyNumberFormat="1" applyFont="1" applyFill="1" applyAlignment="1">
      <alignment horizontal="center" vertical="top" wrapText="1"/>
    </xf>
    <xf numFmtId="0" fontId="5" fillId="0" borderId="15" xfId="2" applyNumberFormat="1" applyFont="1" applyFill="1" applyBorder="1" applyAlignment="1">
      <alignment horizontal="center" vertical="top" wrapText="1"/>
    </xf>
    <xf numFmtId="0" fontId="3" fillId="0" borderId="12" xfId="2" applyNumberFormat="1" applyFont="1" applyFill="1" applyBorder="1" applyAlignment="1">
      <alignment horizontal="center" vertical="top" wrapText="1"/>
    </xf>
    <xf numFmtId="0" fontId="5" fillId="0" borderId="7" xfId="2" applyNumberFormat="1" applyFont="1" applyFill="1" applyBorder="1" applyAlignment="1"/>
    <xf numFmtId="0" fontId="3" fillId="0" borderId="12" xfId="2" applyNumberFormat="1" applyFont="1" applyFill="1" applyBorder="1" applyAlignment="1">
      <alignment horizontal="center"/>
    </xf>
    <xf numFmtId="0" fontId="3" fillId="0" borderId="8" xfId="2" applyNumberFormat="1" applyFont="1" applyFill="1" applyBorder="1" applyAlignment="1">
      <alignment horizontal="center"/>
    </xf>
    <xf numFmtId="0" fontId="3" fillId="0" borderId="7" xfId="2" applyNumberFormat="1" applyFont="1" applyFill="1" applyBorder="1" applyAlignment="1">
      <alignment horizontal="center" vertical="top" wrapText="1"/>
    </xf>
    <xf numFmtId="0" fontId="5" fillId="0" borderId="12" xfId="2" applyNumberFormat="1" applyFont="1" applyFill="1" applyBorder="1" applyAlignment="1">
      <alignment horizontal="center"/>
    </xf>
    <xf numFmtId="1" fontId="14" fillId="0" borderId="19" xfId="2" applyNumberFormat="1" applyFont="1" applyFill="1" applyBorder="1" applyAlignment="1">
      <alignment horizontal="center" vertical="top" wrapText="1"/>
    </xf>
    <xf numFmtId="3" fontId="14" fillId="0" borderId="13" xfId="2" applyNumberFormat="1" applyFont="1" applyFill="1" applyBorder="1" applyAlignment="1">
      <alignment horizontal="center" vertical="top" wrapText="1"/>
    </xf>
    <xf numFmtId="1" fontId="3" fillId="0" borderId="23" xfId="2" applyNumberFormat="1" applyFont="1" applyFill="1" applyBorder="1" applyAlignment="1">
      <alignment horizontal="center" vertical="top" wrapText="1"/>
    </xf>
    <xf numFmtId="0" fontId="5" fillId="0" borderId="22" xfId="2" applyNumberFormat="1" applyFont="1" applyFill="1" applyBorder="1" applyAlignment="1">
      <alignment horizontal="center" vertical="top" wrapText="1"/>
    </xf>
    <xf numFmtId="49" fontId="5" fillId="0" borderId="13" xfId="2" quotePrefix="1" applyNumberFormat="1" applyFont="1" applyFill="1" applyBorder="1" applyAlignment="1">
      <alignment horizontal="center" vertical="top"/>
    </xf>
    <xf numFmtId="3" fontId="5" fillId="0" borderId="22" xfId="2" applyNumberFormat="1" applyFont="1" applyFill="1" applyBorder="1" applyAlignment="1">
      <alignment horizontal="center" vertical="top" wrapText="1"/>
    </xf>
    <xf numFmtId="0" fontId="14" fillId="0" borderId="12" xfId="2" quotePrefix="1" applyNumberFormat="1" applyFont="1" applyFill="1" applyBorder="1" applyAlignment="1">
      <alignment horizontal="center" vertical="top" wrapText="1"/>
    </xf>
    <xf numFmtId="0" fontId="14" fillId="0" borderId="12" xfId="2" applyNumberFormat="1" applyFont="1" applyFill="1" applyBorder="1" applyAlignment="1">
      <alignment horizontal="center" vertical="top" wrapText="1"/>
    </xf>
    <xf numFmtId="0" fontId="14" fillId="0" borderId="13" xfId="2" quotePrefix="1" applyNumberFormat="1" applyFont="1" applyFill="1" applyBorder="1" applyAlignment="1">
      <alignment horizontal="center" vertical="top"/>
    </xf>
    <xf numFmtId="1" fontId="3" fillId="0" borderId="19" xfId="2" applyNumberFormat="1" applyFont="1" applyFill="1" applyBorder="1" applyAlignment="1">
      <alignment horizontal="center" vertical="top" wrapText="1"/>
    </xf>
    <xf numFmtId="0" fontId="14" fillId="0" borderId="13" xfId="2" quotePrefix="1" applyNumberFormat="1" applyFont="1" applyFill="1" applyBorder="1" applyAlignment="1">
      <alignment horizontal="center" vertical="top" wrapText="1"/>
    </xf>
    <xf numFmtId="0" fontId="15" fillId="0" borderId="2" xfId="2" quotePrefix="1" applyNumberFormat="1" applyFont="1" applyFill="1" applyBorder="1" applyAlignment="1">
      <alignment horizontal="left"/>
    </xf>
    <xf numFmtId="0" fontId="15" fillId="0" borderId="2" xfId="2" applyNumberFormat="1" applyFont="1" applyFill="1" applyBorder="1" applyAlignment="1"/>
    <xf numFmtId="0" fontId="15" fillId="0" borderId="0" xfId="2" applyNumberFormat="1" applyFont="1" applyFill="1" applyAlignment="1">
      <alignment horizontal="right" vertical="top" wrapText="1"/>
    </xf>
    <xf numFmtId="0" fontId="18" fillId="0" borderId="0" xfId="2" applyNumberFormat="1" applyFont="1" applyFill="1" applyAlignment="1">
      <alignment horizontal="right" vertical="top" wrapText="1"/>
    </xf>
    <xf numFmtId="0" fontId="22" fillId="0" borderId="0" xfId="2" applyNumberFormat="1" applyFont="1" applyFill="1" applyAlignment="1">
      <alignment vertical="top" wrapText="1"/>
    </xf>
    <xf numFmtId="0" fontId="23" fillId="0" borderId="0" xfId="2" applyNumberFormat="1" applyFont="1" applyFill="1" applyAlignment="1">
      <alignment vertical="top" wrapText="1"/>
    </xf>
    <xf numFmtId="0" fontId="25" fillId="0" borderId="0" xfId="4" applyFont="1" applyAlignment="1"/>
    <xf numFmtId="0" fontId="24" fillId="0" borderId="0" xfId="4"/>
    <xf numFmtId="0" fontId="26" fillId="0" borderId="0" xfId="4" applyFont="1" applyAlignment="1"/>
    <xf numFmtId="0" fontId="24" fillId="0" borderId="0" xfId="4" applyAlignment="1"/>
    <xf numFmtId="0" fontId="27" fillId="0" borderId="0" xfId="4" applyFont="1" applyAlignment="1"/>
    <xf numFmtId="0" fontId="24" fillId="0" borderId="0" xfId="4" quotePrefix="1"/>
    <xf numFmtId="0" fontId="4" fillId="0" borderId="0" xfId="4" applyFont="1"/>
    <xf numFmtId="15" fontId="7" fillId="0" borderId="0" xfId="4" quotePrefix="1" applyNumberFormat="1" applyFont="1" applyFill="1" applyAlignment="1"/>
    <xf numFmtId="0" fontId="7" fillId="0" borderId="0" xfId="4" applyNumberFormat="1" applyFont="1" applyFill="1" applyAlignment="1"/>
    <xf numFmtId="0" fontId="28" fillId="0" borderId="0" xfId="4" applyFont="1"/>
    <xf numFmtId="0" fontId="28" fillId="0" borderId="0" xfId="4" applyFont="1" applyAlignment="1">
      <alignment horizontal="center"/>
    </xf>
    <xf numFmtId="17" fontId="29" fillId="0" borderId="0" xfId="2" applyNumberFormat="1" applyFont="1"/>
    <xf numFmtId="3" fontId="11" fillId="0" borderId="0" xfId="2" applyNumberFormat="1" applyFont="1" applyAlignment="1">
      <alignment horizontal="right"/>
    </xf>
    <xf numFmtId="3" fontId="11" fillId="6" borderId="0" xfId="2" applyNumberFormat="1" applyFont="1" applyFill="1" applyAlignment="1">
      <alignment horizontal="right"/>
    </xf>
    <xf numFmtId="17" fontId="29" fillId="0" borderId="0" xfId="2" applyNumberFormat="1" applyFont="1" applyFill="1"/>
    <xf numFmtId="3" fontId="4" fillId="0" borderId="0" xfId="2" applyNumberFormat="1"/>
    <xf numFmtId="1" fontId="4" fillId="0" borderId="0" xfId="2" applyNumberFormat="1"/>
    <xf numFmtId="3" fontId="24" fillId="0" borderId="0" xfId="4" applyNumberFormat="1"/>
    <xf numFmtId="164" fontId="10" fillId="0" borderId="15" xfId="2" applyNumberFormat="1" applyFont="1" applyBorder="1"/>
    <xf numFmtId="164" fontId="10" fillId="0" borderId="4" xfId="2" applyNumberFormat="1" applyFont="1" applyBorder="1"/>
    <xf numFmtId="164" fontId="10" fillId="0" borderId="12" xfId="2" applyNumberFormat="1" applyFont="1" applyBorder="1"/>
    <xf numFmtId="164" fontId="10" fillId="0" borderId="6" xfId="2" applyNumberFormat="1" applyFont="1" applyBorder="1"/>
    <xf numFmtId="164" fontId="12" fillId="0" borderId="15" xfId="3" applyNumberFormat="1" applyFont="1" applyFill="1" applyBorder="1"/>
    <xf numFmtId="164" fontId="12" fillId="0" borderId="12" xfId="3" applyNumberFormat="1" applyFont="1" applyFill="1" applyBorder="1"/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quotePrefix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10" fillId="0" borderId="4" xfId="2" applyNumberFormat="1" applyFont="1" applyBorder="1" applyAlignment="1">
      <alignment horizontal="center"/>
    </xf>
    <xf numFmtId="3" fontId="10" fillId="0" borderId="5" xfId="2" applyNumberFormat="1" applyFont="1" applyBorder="1" applyAlignment="1">
      <alignment horizontal="center"/>
    </xf>
    <xf numFmtId="3" fontId="10" fillId="0" borderId="6" xfId="2" applyNumberFormat="1" applyFont="1" applyBorder="1" applyAlignment="1">
      <alignment horizontal="center"/>
    </xf>
    <xf numFmtId="3" fontId="10" fillId="0" borderId="8" xfId="2" applyNumberFormat="1" applyFont="1" applyBorder="1" applyAlignment="1">
      <alignment horizontal="center"/>
    </xf>
    <xf numFmtId="3" fontId="10" fillId="0" borderId="4" xfId="2" applyNumberFormat="1" applyFont="1" applyFill="1" applyBorder="1" applyAlignment="1">
      <alignment horizontal="center"/>
    </xf>
    <xf numFmtId="3" fontId="10" fillId="0" borderId="5" xfId="2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/>
    </xf>
    <xf numFmtId="3" fontId="10" fillId="0" borderId="18" xfId="0" applyNumberFormat="1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3" fontId="10" fillId="0" borderId="16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5" fontId="9" fillId="0" borderId="14" xfId="2" applyNumberFormat="1" applyFont="1" applyFill="1" applyBorder="1" applyAlignment="1">
      <alignment horizontal="center"/>
    </xf>
    <xf numFmtId="165" fontId="9" fillId="0" borderId="10" xfId="2" applyNumberFormat="1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6" xfId="2" quotePrefix="1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9" fillId="3" borderId="14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2" fillId="2" borderId="1" xfId="2" quotePrefix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quotePrefix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1" fillId="0" borderId="1" xfId="2" quotePrefix="1" applyNumberFormat="1" applyFont="1" applyFill="1" applyBorder="1" applyAlignment="1">
      <alignment horizontal="center" vertical="top" wrapText="1"/>
    </xf>
    <xf numFmtId="0" fontId="21" fillId="0" borderId="2" xfId="2" applyNumberFormat="1" applyFont="1" applyFill="1" applyBorder="1" applyAlignment="1">
      <alignment horizontal="center" vertical="top" wrapText="1"/>
    </xf>
    <xf numFmtId="0" fontId="21" fillId="0" borderId="17" xfId="2" applyNumberFormat="1" applyFont="1" applyFill="1" applyBorder="1" applyAlignment="1">
      <alignment horizontal="center" vertical="top" wrapText="1"/>
    </xf>
    <xf numFmtId="0" fontId="2" fillId="3" borderId="14" xfId="2" applyNumberFormat="1" applyFont="1" applyFill="1" applyBorder="1" applyAlignment="1">
      <alignment horizontal="center" vertical="center"/>
    </xf>
    <xf numFmtId="0" fontId="2" fillId="3" borderId="9" xfId="2" applyNumberFormat="1" applyFont="1" applyFill="1" applyBorder="1" applyAlignment="1">
      <alignment horizontal="center" vertical="center"/>
    </xf>
    <xf numFmtId="0" fontId="2" fillId="3" borderId="10" xfId="2" applyNumberFormat="1" applyFont="1" applyFill="1" applyBorder="1" applyAlignment="1">
      <alignment horizontal="center" vertical="center"/>
    </xf>
    <xf numFmtId="0" fontId="21" fillId="3" borderId="14" xfId="2" applyNumberFormat="1" applyFont="1" applyFill="1" applyBorder="1" applyAlignment="1">
      <alignment horizontal="center" vertical="center" wrapText="1"/>
    </xf>
    <xf numFmtId="0" fontId="21" fillId="3" borderId="9" xfId="2" applyNumberFormat="1" applyFont="1" applyFill="1" applyBorder="1" applyAlignment="1">
      <alignment horizontal="center" vertical="center" wrapText="1"/>
    </xf>
    <xf numFmtId="0" fontId="21" fillId="3" borderId="10" xfId="2" applyNumberFormat="1" applyFont="1" applyFill="1" applyBorder="1" applyAlignment="1">
      <alignment horizontal="center" vertical="center" wrapText="1"/>
    </xf>
    <xf numFmtId="0" fontId="21" fillId="3" borderId="20" xfId="2" applyNumberFormat="1" applyFont="1" applyFill="1" applyBorder="1" applyAlignment="1">
      <alignment horizontal="center" vertical="top" wrapText="1"/>
    </xf>
    <xf numFmtId="0" fontId="21" fillId="3" borderId="21" xfId="2" applyNumberFormat="1" applyFont="1" applyFill="1" applyBorder="1" applyAlignment="1">
      <alignment horizontal="center" vertical="top" wrapText="1"/>
    </xf>
    <xf numFmtId="0" fontId="21" fillId="3" borderId="22" xfId="2" applyNumberFormat="1" applyFont="1" applyFill="1" applyBorder="1" applyAlignment="1">
      <alignment horizontal="center" vertical="top" wrapText="1"/>
    </xf>
    <xf numFmtId="0" fontId="25" fillId="0" borderId="0" xfId="4" quotePrefix="1" applyFont="1" applyAlignment="1">
      <alignment horizontal="center"/>
    </xf>
    <xf numFmtId="0" fontId="25" fillId="0" borderId="0" xfId="4" applyFont="1" applyAlignment="1">
      <alignment horizontal="center"/>
    </xf>
    <xf numFmtId="0" fontId="26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3" fontId="28" fillId="0" borderId="0" xfId="4" applyNumberFormat="1" applyFont="1" applyAlignment="1">
      <alignment horizontal="center"/>
    </xf>
  </cellXfs>
  <cellStyles count="6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 Total Employment Change</a:t>
            </a:r>
          </a:p>
        </c:rich>
      </c:tx>
      <c:layout>
        <c:manualLayout>
          <c:xMode val="edge"/>
          <c:yMode val="edge"/>
          <c:x val="0.32323286575932975"/>
          <c:y val="2.0134228187919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499313413637862E-2"/>
          <c:y val="0.1140941466779616"/>
          <c:w val="0.88664928473344817"/>
          <c:h val="0.70581761172470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58ED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-9.3792911647633454E-4"/>
                  <c:y val="4.63421938029558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04-43F6-A57C-DF0124E32314}"/>
                </c:ext>
              </c:extLst>
            </c:dLbl>
            <c:dLbl>
              <c:idx val="7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4-43F6-A57C-DF0124E32314}"/>
                </c:ext>
              </c:extLst>
            </c:dLbl>
            <c:dLbl>
              <c:idx val="8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04-43F6-A57C-DF0124E32314}"/>
                </c:ext>
              </c:extLst>
            </c:dLbl>
            <c:dLbl>
              <c:idx val="9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4-43F6-A57C-DF0124E32314}"/>
                </c:ext>
              </c:extLst>
            </c:dLbl>
            <c:dLbl>
              <c:idx val="11"/>
              <c:layout>
                <c:manualLayout>
                  <c:x val="-1.3245033112582943E-2"/>
                  <c:y val="1.5968378204221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D-4E51-A374-59B353FD30D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  <c:pt idx="12">
                  <c:v>May</c:v>
                </c:pt>
              </c:strCache>
            </c:strRef>
          </c:cat>
          <c:val>
            <c:numRef>
              <c:f>'Chart Data'!$C$4:$C$16</c:f>
              <c:numCache>
                <c:formatCode>#,##0</c:formatCode>
                <c:ptCount val="13"/>
                <c:pt idx="0">
                  <c:v>-6500</c:v>
                </c:pt>
                <c:pt idx="1">
                  <c:v>5100.0000000004657</c:v>
                </c:pt>
                <c:pt idx="2">
                  <c:v>4500</c:v>
                </c:pt>
                <c:pt idx="3">
                  <c:v>1800</c:v>
                </c:pt>
                <c:pt idx="4">
                  <c:v>700</c:v>
                </c:pt>
                <c:pt idx="5">
                  <c:v>12500</c:v>
                </c:pt>
                <c:pt idx="6">
                  <c:v>7700</c:v>
                </c:pt>
                <c:pt idx="7">
                  <c:v>7200</c:v>
                </c:pt>
                <c:pt idx="8">
                  <c:v>14400</c:v>
                </c:pt>
                <c:pt idx="9">
                  <c:v>1100</c:v>
                </c:pt>
                <c:pt idx="10">
                  <c:v>-75100</c:v>
                </c:pt>
                <c:pt idx="11">
                  <c:v>-756200</c:v>
                </c:pt>
                <c:pt idx="12">
                  <c:v>86800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04-43F6-A57C-DF0124E3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53396680"/>
        <c:axId val="353397464"/>
      </c:barChart>
      <c:catAx>
        <c:axId val="353396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2019</a:t>
                </a:r>
              </a:p>
            </c:rich>
          </c:tx>
          <c:layout>
            <c:manualLayout>
              <c:xMode val="edge"/>
              <c:yMode val="edge"/>
              <c:x val="9.7342302410874132E-2"/>
              <c:y val="0.89485599534957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397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397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3966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</a:t>
            </a:r>
            <a:r>
              <a:rPr lang="en-US" baseline="0"/>
              <a:t> Private Sector Employment Change</a:t>
            </a:r>
            <a:endParaRPr lang="en-US"/>
          </a:p>
        </c:rich>
      </c:tx>
      <c:layout>
        <c:manualLayout>
          <c:xMode val="edge"/>
          <c:yMode val="edge"/>
          <c:x val="0.27715368912219307"/>
          <c:y val="2.90909090909090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56997601667954E-2"/>
          <c:y val="0.13818181818181818"/>
          <c:w val="0.88162059344571975"/>
          <c:h val="0.68363636363636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F497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-2.2111663902708678E-3"/>
                  <c:y val="-3.331537955149743E-3"/>
                </c:manualLayout>
              </c:layout>
              <c:numFmt formatCode="#,##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4E-4A53-9055-16515F87B919}"/>
                </c:ext>
              </c:extLst>
            </c:dLbl>
            <c:dLbl>
              <c:idx val="11"/>
              <c:layout>
                <c:manualLayout>
                  <c:x val="-2.21116639027103E-3"/>
                  <c:y val="1.3029315960912053E-2"/>
                </c:manualLayout>
              </c:layout>
              <c:numFmt formatCode="#,##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2-4771-B16A-BC7D14A552F9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  <c:pt idx="12">
                  <c:v>May</c:v>
                </c:pt>
              </c:strCache>
            </c:strRef>
          </c:cat>
          <c:val>
            <c:numRef>
              <c:f>'Chart Data'!$E$4:$E$16</c:f>
              <c:numCache>
                <c:formatCode>#,##0</c:formatCode>
                <c:ptCount val="13"/>
                <c:pt idx="0">
                  <c:v>-5100</c:v>
                </c:pt>
                <c:pt idx="1">
                  <c:v>2300</c:v>
                </c:pt>
                <c:pt idx="2">
                  <c:v>1100</c:v>
                </c:pt>
                <c:pt idx="3">
                  <c:v>4300</c:v>
                </c:pt>
                <c:pt idx="4">
                  <c:v>-200</c:v>
                </c:pt>
                <c:pt idx="5">
                  <c:v>13100</c:v>
                </c:pt>
                <c:pt idx="6">
                  <c:v>9800</c:v>
                </c:pt>
                <c:pt idx="7">
                  <c:v>3500</c:v>
                </c:pt>
                <c:pt idx="8">
                  <c:v>13300</c:v>
                </c:pt>
                <c:pt idx="9">
                  <c:v>3400</c:v>
                </c:pt>
                <c:pt idx="10">
                  <c:v>-54600</c:v>
                </c:pt>
                <c:pt idx="11">
                  <c:v>-749800</c:v>
                </c:pt>
                <c:pt idx="12">
                  <c:v>92200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E-4A53-9055-16515F87B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53395504"/>
        <c:axId val="353397856"/>
      </c:barChart>
      <c:catAx>
        <c:axId val="35339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2019</a:t>
                </a:r>
              </a:p>
            </c:rich>
          </c:tx>
          <c:layout>
            <c:manualLayout>
              <c:xMode val="edge"/>
              <c:yMode val="edge"/>
              <c:x val="9.7730420513356203E-2"/>
              <c:y val="0.91151515151515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39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397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3955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5" r="0.75" t="0.75" header="0.5" footer="0.5"/>
    <c:pageSetup orientation="landscape" horizontalDpi="-3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New Jersey Total Unemployment Rate</a:t>
            </a:r>
          </a:p>
        </c:rich>
      </c:tx>
      <c:layout>
        <c:manualLayout>
          <c:xMode val="edge"/>
          <c:yMode val="edge"/>
          <c:x val="0.30789666167762086"/>
          <c:y val="2.818627450980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71634020953993"/>
          <c:y val="0.125"/>
          <c:w val="0.85546288690166006"/>
          <c:h val="0.6580882352941176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chemeClr val="tx1"/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'Chart Data'!$A$4:$A$16</c:f>
              <c:strCache>
                <c:ptCount val="13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  <c:pt idx="12">
                  <c:v>May</c:v>
                </c:pt>
              </c:strCache>
            </c:strRef>
          </c:cat>
          <c:val>
            <c:numRef>
              <c:f>'Chart Data'!$F$4:$F$16</c:f>
              <c:numCache>
                <c:formatCode>0.0</c:formatCode>
                <c:ptCount val="13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3.5</c:v>
                </c:pt>
                <c:pt idx="4">
                  <c:v>3.6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3.8</c:v>
                </c:pt>
                <c:pt idx="9">
                  <c:v>3.8</c:v>
                </c:pt>
                <c:pt idx="10">
                  <c:v>3.7</c:v>
                </c:pt>
                <c:pt idx="11">
                  <c:v>16.3</c:v>
                </c:pt>
                <c:pt idx="12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A-4972-822C-4270CD4E1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353398640"/>
        <c:axId val="415784080"/>
      </c:lineChart>
      <c:catAx>
        <c:axId val="35339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00"/>
                  <a:t>2019</a:t>
                </a:r>
              </a:p>
            </c:rich>
          </c:tx>
          <c:layout>
            <c:manualLayout>
              <c:xMode val="edge"/>
              <c:yMode val="edge"/>
              <c:x val="0.11792278384556769"/>
              <c:y val="0.867646995891817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78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784080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3.0252185418971386E-2"/>
              <c:y val="0.371323529411764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3986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-4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47625</xdr:rowOff>
    </xdr:from>
    <xdr:to>
      <xdr:col>8</xdr:col>
      <xdr:colOff>942975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B77A77-A6FA-4470-B5AF-7464158CB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</xdr:colOff>
      <xdr:row>22</xdr:row>
      <xdr:rowOff>19050</xdr:rowOff>
    </xdr:from>
    <xdr:to>
      <xdr:col>8</xdr:col>
      <xdr:colOff>923925</xdr:colOff>
      <xdr:row>38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01494E-6A18-44DF-A6B3-F7F07343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39</xdr:row>
      <xdr:rowOff>123825</xdr:rowOff>
    </xdr:from>
    <xdr:to>
      <xdr:col>8</xdr:col>
      <xdr:colOff>914400</xdr:colOff>
      <xdr:row>55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ED47AA-3F4E-4E83-8A67-0294E450B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0.91746</cdr:x>
      <cdr:y>0.89309</cdr:y>
    </cdr:from>
    <cdr:to>
      <cdr:x>0.9762</cdr:x>
      <cdr:y>0.95688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8218" y="2534995"/>
          <a:ext cx="337937" cy="18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0.90851</cdr:x>
      <cdr:y>0.90227</cdr:y>
    </cdr:from>
    <cdr:to>
      <cdr:x>0.97929</cdr:x>
      <cdr:y>0.96539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8095" y="2363379"/>
          <a:ext cx="406531" cy="165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0.90944</cdr:x>
      <cdr:y>0.85676</cdr:y>
    </cdr:from>
    <cdr:to>
      <cdr:x>0.97188</cdr:x>
      <cdr:y>0.92733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70692" y="2402479"/>
          <a:ext cx="368740" cy="1978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</a:t>
          </a:r>
        </a:p>
      </cdr:txBody>
    </cdr:sp>
  </cdr:relSizeAnchor>
  <cdr:relSizeAnchor xmlns:cdr="http://schemas.openxmlformats.org/drawingml/2006/chartDrawing">
    <cdr:from>
      <cdr:x>0.89133</cdr:x>
      <cdr:y>0.24527</cdr:y>
    </cdr:from>
    <cdr:to>
      <cdr:x>0.97074</cdr:x>
      <cdr:y>0.36774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36423" y="710204"/>
          <a:ext cx="457610" cy="3546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May 20 15.2%</a:t>
          </a:r>
        </a:p>
      </cdr:txBody>
    </cdr:sp>
  </cdr:relSizeAnchor>
  <cdr:relSizeAnchor xmlns:cdr="http://schemas.openxmlformats.org/drawingml/2006/chartDrawing">
    <cdr:from>
      <cdr:x>0.11964</cdr:x>
      <cdr:y>0.47426</cdr:y>
    </cdr:from>
    <cdr:to>
      <cdr:x>0.20717</cdr:x>
      <cdr:y>0.60631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431" y="1373254"/>
          <a:ext cx="504403" cy="3823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May 19</a:t>
          </a:r>
        </a:p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3.3%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pchan/Documents/Work/Monthly%20Estimates/Estimate%20Review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 File - Sea"/>
      <sheetName val="Hist File - Nonsea"/>
      <sheetName val="Setting Inputs"/>
      <sheetName val="2019 Sea"/>
      <sheetName val="2019 Nonsea"/>
      <sheetName val="Hours Earnings"/>
      <sheetName val="LAUS input"/>
      <sheetName val="Seasonal Table"/>
      <sheetName val="Nonseasonal Table"/>
      <sheetName val="NSA Table"/>
      <sheetName val="Seas Analysis Table"/>
      <sheetName val="M01 Analysis data"/>
      <sheetName val="Nonag Wage &amp; Salary"/>
      <sheetName val="Table 1"/>
      <sheetName val="Table 2"/>
      <sheetName val="Table 3"/>
      <sheetName val="Table 4"/>
      <sheetName val="Charts"/>
      <sheetName val="Chart Data"/>
      <sheetName val="Comm Cards"/>
      <sheetName val="Wage Salary"/>
      <sheetName val="State Sea"/>
      <sheetName val="State Nonsea"/>
      <sheetName val="Atlantic City - Hammonton"/>
      <sheetName val="Bergen, Hudson, Passaic"/>
      <sheetName val="Camden"/>
      <sheetName val="Middlesex, Monmouth, Ocean"/>
      <sheetName val="Newark"/>
      <sheetName val="Ocean City"/>
      <sheetName val="Trenton"/>
      <sheetName val="Vineland - Bridgeton"/>
    </sheetNames>
    <sheetDataSet>
      <sheetData sheetId="0"/>
      <sheetData sheetId="1"/>
      <sheetData sheetId="2">
        <row r="5">
          <cell r="B5">
            <v>43963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 t="str">
            <v>Dec.</v>
          </cell>
        </row>
        <row r="7">
          <cell r="F7">
            <v>1</v>
          </cell>
          <cell r="G7">
            <v>1</v>
          </cell>
          <cell r="H7" t="str">
            <v>January</v>
          </cell>
          <cell r="I7">
            <v>43906</v>
          </cell>
          <cell r="J7" t="str">
            <v>Jan.</v>
          </cell>
        </row>
        <row r="8">
          <cell r="F8">
            <v>2</v>
          </cell>
          <cell r="G8" t="str">
            <v>January</v>
          </cell>
          <cell r="H8" t="str">
            <v>February</v>
          </cell>
          <cell r="I8">
            <v>43916</v>
          </cell>
          <cell r="J8" t="str">
            <v>Feb.</v>
          </cell>
        </row>
        <row r="9">
          <cell r="F9">
            <v>3</v>
          </cell>
          <cell r="G9" t="str">
            <v>February</v>
          </cell>
          <cell r="H9" t="str">
            <v>March</v>
          </cell>
          <cell r="I9">
            <v>43937</v>
          </cell>
          <cell r="J9" t="str">
            <v>Mar.</v>
          </cell>
        </row>
        <row r="10">
          <cell r="F10">
            <v>4</v>
          </cell>
          <cell r="G10" t="str">
            <v>March</v>
          </cell>
          <cell r="H10" t="str">
            <v>April</v>
          </cell>
          <cell r="I10">
            <v>43972</v>
          </cell>
          <cell r="J10" t="str">
            <v>Apr.</v>
          </cell>
        </row>
        <row r="11">
          <cell r="F11">
            <v>5</v>
          </cell>
          <cell r="G11" t="str">
            <v>April</v>
          </cell>
          <cell r="H11" t="str">
            <v>May</v>
          </cell>
          <cell r="I11">
            <v>44000</v>
          </cell>
          <cell r="J11" t="str">
            <v>May</v>
          </cell>
        </row>
        <row r="12">
          <cell r="F12">
            <v>6</v>
          </cell>
          <cell r="G12" t="str">
            <v>May</v>
          </cell>
          <cell r="H12" t="str">
            <v>June</v>
          </cell>
          <cell r="I12">
            <v>44028</v>
          </cell>
          <cell r="J12" t="str">
            <v>June</v>
          </cell>
        </row>
        <row r="13">
          <cell r="F13">
            <v>7</v>
          </cell>
          <cell r="G13" t="str">
            <v>June</v>
          </cell>
          <cell r="H13" t="str">
            <v>July</v>
          </cell>
          <cell r="I13">
            <v>44063</v>
          </cell>
          <cell r="J13" t="str">
            <v>July</v>
          </cell>
        </row>
        <row r="14">
          <cell r="F14">
            <v>8</v>
          </cell>
          <cell r="G14" t="str">
            <v>July</v>
          </cell>
          <cell r="H14" t="str">
            <v>August</v>
          </cell>
          <cell r="I14">
            <v>44091</v>
          </cell>
          <cell r="J14" t="str">
            <v>Aug.</v>
          </cell>
        </row>
        <row r="15">
          <cell r="F15">
            <v>9</v>
          </cell>
          <cell r="G15" t="str">
            <v>August</v>
          </cell>
          <cell r="H15" t="str">
            <v>September</v>
          </cell>
          <cell r="I15">
            <v>44119</v>
          </cell>
          <cell r="J15" t="str">
            <v>Sep.</v>
          </cell>
        </row>
        <row r="16">
          <cell r="F16">
            <v>10</v>
          </cell>
          <cell r="G16" t="str">
            <v>September</v>
          </cell>
          <cell r="H16" t="str">
            <v>October</v>
          </cell>
          <cell r="I16">
            <v>44154</v>
          </cell>
          <cell r="J16" t="str">
            <v>Oct.</v>
          </cell>
        </row>
        <row r="17">
          <cell r="F17">
            <v>11</v>
          </cell>
          <cell r="G17" t="str">
            <v>October</v>
          </cell>
          <cell r="H17" t="str">
            <v>November</v>
          </cell>
          <cell r="I17">
            <v>44182</v>
          </cell>
          <cell r="J17" t="str">
            <v>Nov.</v>
          </cell>
        </row>
        <row r="18">
          <cell r="F18">
            <v>12</v>
          </cell>
          <cell r="G18" t="str">
            <v>November</v>
          </cell>
          <cell r="H18" t="str">
            <v>December</v>
          </cell>
          <cell r="I18">
            <v>44217</v>
          </cell>
          <cell r="J18" t="str">
            <v>Dec.</v>
          </cell>
        </row>
      </sheetData>
      <sheetData sheetId="3">
        <row r="2">
          <cell r="C2" t="str">
            <v>2019-1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workbookViewId="0">
      <selection sqref="A1:F1"/>
    </sheetView>
  </sheetViews>
  <sheetFormatPr defaultRowHeight="15"/>
  <cols>
    <col min="1" max="1" width="33.28515625" customWidth="1"/>
    <col min="2" max="2" width="16" customWidth="1"/>
    <col min="3" max="3" width="17.85546875" customWidth="1"/>
    <col min="4" max="4" width="15.140625" customWidth="1"/>
    <col min="5" max="5" width="15.85546875" customWidth="1"/>
    <col min="6" max="6" width="15.140625" customWidth="1"/>
  </cols>
  <sheetData>
    <row r="1" spans="1:6" ht="15.75">
      <c r="A1" s="194" t="s">
        <v>0</v>
      </c>
      <c r="B1" s="195"/>
      <c r="C1" s="195"/>
      <c r="D1" s="195"/>
      <c r="E1" s="195"/>
      <c r="F1" s="196"/>
    </row>
    <row r="2" spans="1:6" ht="15.75">
      <c r="A2" s="197" t="s">
        <v>1</v>
      </c>
      <c r="B2" s="198"/>
      <c r="C2" s="198"/>
      <c r="D2" s="198"/>
      <c r="E2" s="198"/>
      <c r="F2" s="199"/>
    </row>
    <row r="3" spans="1:6" ht="15.75">
      <c r="A3" s="200" t="s">
        <v>141</v>
      </c>
      <c r="B3" s="201"/>
      <c r="C3" s="201"/>
      <c r="D3" s="201"/>
      <c r="E3" s="201"/>
      <c r="F3" s="202"/>
    </row>
    <row r="4" spans="1:6" ht="15.75">
      <c r="A4" s="203" t="s">
        <v>2</v>
      </c>
      <c r="B4" s="189"/>
      <c r="C4" s="189"/>
      <c r="D4" s="189"/>
      <c r="E4" s="189"/>
      <c r="F4" s="190"/>
    </row>
    <row r="5" spans="1:6">
      <c r="A5" s="1"/>
      <c r="B5" s="2" t="s">
        <v>3</v>
      </c>
      <c r="C5" s="2" t="s">
        <v>4</v>
      </c>
      <c r="D5" s="2" t="s">
        <v>5</v>
      </c>
      <c r="E5" s="2" t="s">
        <v>6</v>
      </c>
      <c r="F5" s="2" t="s">
        <v>6</v>
      </c>
    </row>
    <row r="6" spans="1:6">
      <c r="A6" s="3"/>
      <c r="B6" s="4" t="s">
        <v>138</v>
      </c>
      <c r="C6" s="4" t="s">
        <v>139</v>
      </c>
      <c r="D6" s="5" t="s">
        <v>140</v>
      </c>
      <c r="E6" s="4" t="s">
        <v>7</v>
      </c>
      <c r="F6" s="4" t="s">
        <v>8</v>
      </c>
    </row>
    <row r="7" spans="1:6">
      <c r="A7" s="6" t="s">
        <v>9</v>
      </c>
      <c r="B7" s="7">
        <v>4522100</v>
      </c>
      <c r="C7" s="7">
        <v>4483300</v>
      </c>
      <c r="D7" s="7">
        <v>4459800</v>
      </c>
      <c r="E7" s="8">
        <v>38800</v>
      </c>
      <c r="F7" s="8">
        <v>62300</v>
      </c>
    </row>
    <row r="8" spans="1:6">
      <c r="A8" s="9" t="s">
        <v>10</v>
      </c>
      <c r="B8" s="7">
        <v>3833100</v>
      </c>
      <c r="C8" s="7">
        <v>3751400</v>
      </c>
      <c r="D8" s="7">
        <v>4312700</v>
      </c>
      <c r="E8" s="8">
        <v>81700</v>
      </c>
      <c r="F8" s="8">
        <v>-479600</v>
      </c>
    </row>
    <row r="9" spans="1:6">
      <c r="A9" s="9" t="s">
        <v>11</v>
      </c>
      <c r="B9" s="7">
        <v>688900</v>
      </c>
      <c r="C9" s="7">
        <v>731900</v>
      </c>
      <c r="D9" s="7">
        <v>147100</v>
      </c>
      <c r="E9" s="8">
        <v>-43000</v>
      </c>
      <c r="F9" s="8">
        <v>541800</v>
      </c>
    </row>
    <row r="10" spans="1:6">
      <c r="A10" s="6" t="s">
        <v>12</v>
      </c>
      <c r="B10" s="10">
        <v>15.2</v>
      </c>
      <c r="C10" s="10">
        <v>16.3</v>
      </c>
      <c r="D10" s="10">
        <v>3.3</v>
      </c>
      <c r="E10" s="11">
        <v>-1.1000000000000014</v>
      </c>
      <c r="F10" s="12">
        <v>11.899999999999999</v>
      </c>
    </row>
    <row r="11" spans="1:6" ht="15.75">
      <c r="A11" s="203" t="s">
        <v>13</v>
      </c>
      <c r="B11" s="204"/>
      <c r="C11" s="204"/>
      <c r="D11" s="204"/>
      <c r="E11" s="204"/>
      <c r="F11" s="205"/>
    </row>
    <row r="12" spans="1:6">
      <c r="A12" s="13"/>
      <c r="B12" s="14" t="s">
        <v>3</v>
      </c>
      <c r="C12" s="2" t="s">
        <v>4</v>
      </c>
      <c r="D12" s="2" t="s">
        <v>5</v>
      </c>
      <c r="E12" s="14" t="s">
        <v>6</v>
      </c>
      <c r="F12" s="14" t="s">
        <v>6</v>
      </c>
    </row>
    <row r="13" spans="1:6">
      <c r="A13" s="15"/>
      <c r="B13" s="16" t="str">
        <f>CONCATENATE(VLOOKUP(MONTH('[1]Setting Inputs'!B5),'[1]Setting Inputs'!$F$6:$J$18,5,FALSE)," ",RIGHT(YEAR('[1]Setting Inputs'!B5),2), " (P)")</f>
        <v>May 20 (P)</v>
      </c>
      <c r="C13" s="16" t="str">
        <f>CONCATENATE(VLOOKUP(MONTH('[1]Setting Inputs'!B5)-1,'[1]Setting Inputs'!$F$6:$J$18,5,FALSE)," ",RIGHT(IF(VLOOKUP(MONTH('[1]Setting Inputs'!B5)-1,'[1]Setting Inputs'!$F$6:$J$18,5,FALSE)="Dec.",YEAR('[1]Setting Inputs'!B5)-1,YEAR('[1]Setting Inputs'!B5)),2), " (R)")</f>
        <v>Apr. 20 (R)</v>
      </c>
      <c r="D13" s="17" t="str">
        <f>CONCATENATE(VLOOKUP(MONTH('[1]Setting Inputs'!B5),'[1]Setting Inputs'!$F$6:$J$18,5,FALSE)," ",RIGHT(YEAR('[1]Setting Inputs'!B5)-1,2),IF(VLOOKUP(MONTH('[1]Setting Inputs'!B5),'[1]Setting Inputs'!$F$6:$J$18,5,FALSE)="Jan."," (R)",""))</f>
        <v>May 19</v>
      </c>
      <c r="E13" s="18" t="s">
        <v>7</v>
      </c>
      <c r="F13" s="19" t="s">
        <v>8</v>
      </c>
    </row>
    <row r="14" spans="1:6">
      <c r="A14" s="20" t="s">
        <v>14</v>
      </c>
      <c r="B14" s="21">
        <v>3497400</v>
      </c>
      <c r="C14" s="21">
        <v>3410600</v>
      </c>
      <c r="D14" s="21">
        <v>4186899.9999999995</v>
      </c>
      <c r="E14" s="22">
        <v>86800</v>
      </c>
      <c r="F14" s="22">
        <v>-689500</v>
      </c>
    </row>
    <row r="15" spans="1:6">
      <c r="A15" s="20" t="s">
        <v>15</v>
      </c>
      <c r="B15" s="21">
        <v>2921800</v>
      </c>
      <c r="C15" s="21">
        <v>2829600</v>
      </c>
      <c r="D15" s="21">
        <v>3583400</v>
      </c>
      <c r="E15" s="22">
        <v>92200</v>
      </c>
      <c r="F15" s="22">
        <v>-661600</v>
      </c>
    </row>
    <row r="16" spans="1:6">
      <c r="A16" s="20" t="s">
        <v>16</v>
      </c>
      <c r="B16" s="21">
        <v>372500</v>
      </c>
      <c r="C16" s="21">
        <v>339900</v>
      </c>
      <c r="D16" s="21">
        <v>412700</v>
      </c>
      <c r="E16" s="22">
        <v>32600</v>
      </c>
      <c r="F16" s="22">
        <v>-40200</v>
      </c>
    </row>
    <row r="17" spans="1:6">
      <c r="A17" s="23" t="s">
        <v>17</v>
      </c>
      <c r="B17" s="21">
        <v>1400</v>
      </c>
      <c r="C17" s="21">
        <v>1400</v>
      </c>
      <c r="D17" s="21">
        <v>1400</v>
      </c>
      <c r="E17" s="22">
        <v>0</v>
      </c>
      <c r="F17" s="22">
        <v>0</v>
      </c>
    </row>
    <row r="18" spans="1:6">
      <c r="A18" s="24" t="s">
        <v>18</v>
      </c>
      <c r="B18" s="21">
        <v>136000</v>
      </c>
      <c r="C18" s="21">
        <v>121900</v>
      </c>
      <c r="D18" s="21">
        <v>159400</v>
      </c>
      <c r="E18" s="22">
        <v>14100</v>
      </c>
      <c r="F18" s="22">
        <v>-23400</v>
      </c>
    </row>
    <row r="19" spans="1:6">
      <c r="A19" s="24" t="s">
        <v>19</v>
      </c>
      <c r="B19" s="21">
        <v>235100</v>
      </c>
      <c r="C19" s="21">
        <v>216600</v>
      </c>
      <c r="D19" s="21">
        <v>251900</v>
      </c>
      <c r="E19" s="22">
        <v>18500</v>
      </c>
      <c r="F19" s="22">
        <v>-16800</v>
      </c>
    </row>
    <row r="20" spans="1:6">
      <c r="A20" s="20" t="s">
        <v>20</v>
      </c>
      <c r="B20" s="21">
        <v>3124900</v>
      </c>
      <c r="C20" s="21">
        <v>3070700</v>
      </c>
      <c r="D20" s="21">
        <v>3774200</v>
      </c>
      <c r="E20" s="22">
        <v>54200</v>
      </c>
      <c r="F20" s="22">
        <v>-649300</v>
      </c>
    </row>
    <row r="21" spans="1:6">
      <c r="A21" s="20" t="s">
        <v>21</v>
      </c>
      <c r="B21" s="21">
        <v>2549300</v>
      </c>
      <c r="C21" s="21">
        <v>2489700</v>
      </c>
      <c r="D21" s="21">
        <v>3170700</v>
      </c>
      <c r="E21" s="22">
        <v>59600</v>
      </c>
      <c r="F21" s="22">
        <v>-621400</v>
      </c>
    </row>
    <row r="22" spans="1:6">
      <c r="A22" s="24" t="s">
        <v>22</v>
      </c>
      <c r="B22" s="21">
        <v>754100</v>
      </c>
      <c r="C22" s="21">
        <v>737400</v>
      </c>
      <c r="D22" s="21">
        <v>884400</v>
      </c>
      <c r="E22" s="22">
        <v>16700</v>
      </c>
      <c r="F22" s="22">
        <v>-130300</v>
      </c>
    </row>
    <row r="23" spans="1:6">
      <c r="A23" s="24" t="s">
        <v>23</v>
      </c>
      <c r="B23" s="21">
        <v>60600</v>
      </c>
      <c r="C23" s="21">
        <v>62200</v>
      </c>
      <c r="D23" s="21">
        <v>67400</v>
      </c>
      <c r="E23" s="22">
        <v>-1600</v>
      </c>
      <c r="F23" s="22">
        <v>-6800</v>
      </c>
    </row>
    <row r="24" spans="1:6">
      <c r="A24" s="24" t="s">
        <v>24</v>
      </c>
      <c r="B24" s="21">
        <v>237800</v>
      </c>
      <c r="C24" s="21">
        <v>237600</v>
      </c>
      <c r="D24" s="21">
        <v>252600</v>
      </c>
      <c r="E24" s="22">
        <v>200</v>
      </c>
      <c r="F24" s="22">
        <v>-14800</v>
      </c>
    </row>
    <row r="25" spans="1:6" ht="15" customHeight="1">
      <c r="A25" s="24" t="s">
        <v>25</v>
      </c>
      <c r="B25" s="21">
        <v>597900</v>
      </c>
      <c r="C25" s="21">
        <v>592100</v>
      </c>
      <c r="D25" s="21">
        <v>683200</v>
      </c>
      <c r="E25" s="22">
        <v>5800</v>
      </c>
      <c r="F25" s="22">
        <v>-85300</v>
      </c>
    </row>
    <row r="26" spans="1:6">
      <c r="A26" s="24" t="s">
        <v>26</v>
      </c>
      <c r="B26" s="21">
        <v>603400</v>
      </c>
      <c r="C26" s="21">
        <v>600000</v>
      </c>
      <c r="D26" s="21">
        <v>715600</v>
      </c>
      <c r="E26" s="22">
        <v>3400</v>
      </c>
      <c r="F26" s="22">
        <v>-112200</v>
      </c>
    </row>
    <row r="27" spans="1:6">
      <c r="A27" s="25" t="s">
        <v>27</v>
      </c>
      <c r="B27" s="21">
        <v>175600</v>
      </c>
      <c r="C27" s="21">
        <v>145100</v>
      </c>
      <c r="D27" s="21">
        <v>393900</v>
      </c>
      <c r="E27" s="22">
        <v>30500</v>
      </c>
      <c r="F27" s="22">
        <v>-218300</v>
      </c>
    </row>
    <row r="28" spans="1:6">
      <c r="A28" s="23" t="s">
        <v>28</v>
      </c>
      <c r="B28" s="21">
        <v>119900</v>
      </c>
      <c r="C28" s="21">
        <v>115300</v>
      </c>
      <c r="D28" s="21">
        <v>173600</v>
      </c>
      <c r="E28" s="22">
        <v>4600</v>
      </c>
      <c r="F28" s="22">
        <v>-53700</v>
      </c>
    </row>
    <row r="29" spans="1:6">
      <c r="A29" s="20" t="s">
        <v>29</v>
      </c>
      <c r="B29" s="21">
        <v>575600</v>
      </c>
      <c r="C29" s="21">
        <v>581000</v>
      </c>
      <c r="D29" s="21">
        <v>603500</v>
      </c>
      <c r="E29" s="22">
        <v>-5400</v>
      </c>
      <c r="F29" s="22">
        <v>-27900</v>
      </c>
    </row>
    <row r="30" spans="1:6" ht="15.75">
      <c r="A30" s="206" t="s">
        <v>30</v>
      </c>
      <c r="B30" s="207"/>
      <c r="C30" s="207"/>
      <c r="D30" s="207"/>
      <c r="E30" s="207"/>
      <c r="F30" s="208"/>
    </row>
    <row r="31" spans="1:6">
      <c r="A31" s="26" t="s">
        <v>31</v>
      </c>
      <c r="B31" s="21">
        <v>-248200</v>
      </c>
      <c r="C31" s="21">
        <v>-276700</v>
      </c>
      <c r="D31" s="21">
        <v>600</v>
      </c>
      <c r="E31" s="27" t="s">
        <v>32</v>
      </c>
      <c r="F31" s="27" t="s">
        <v>32</v>
      </c>
    </row>
    <row r="32" spans="1:6">
      <c r="A32" s="26" t="s">
        <v>33</v>
      </c>
      <c r="B32" s="21">
        <v>-237400</v>
      </c>
      <c r="C32" s="21">
        <v>-267000</v>
      </c>
      <c r="D32" s="21">
        <v>800</v>
      </c>
      <c r="E32" s="27" t="s">
        <v>32</v>
      </c>
      <c r="F32" s="27" t="s">
        <v>32</v>
      </c>
    </row>
    <row r="33" spans="1:6" ht="15.75">
      <c r="A33" s="188" t="s">
        <v>34</v>
      </c>
      <c r="B33" s="189"/>
      <c r="C33" s="189"/>
      <c r="D33" s="189"/>
      <c r="E33" s="189"/>
      <c r="F33" s="190"/>
    </row>
    <row r="34" spans="1:6">
      <c r="A34" s="28" t="s">
        <v>35</v>
      </c>
      <c r="B34" s="29">
        <v>40.200000000000003</v>
      </c>
      <c r="C34" s="29">
        <v>38.6</v>
      </c>
      <c r="D34" s="29">
        <v>40.299999999999997</v>
      </c>
      <c r="E34" s="29">
        <v>1.6</v>
      </c>
      <c r="F34" s="29">
        <v>-0.1</v>
      </c>
    </row>
    <row r="35" spans="1:6">
      <c r="A35" s="30" t="s">
        <v>36</v>
      </c>
      <c r="B35" s="29">
        <v>40.6</v>
      </c>
      <c r="C35" s="29">
        <v>39.9</v>
      </c>
      <c r="D35" s="29">
        <v>42.1</v>
      </c>
      <c r="E35" s="29">
        <v>0.7</v>
      </c>
      <c r="F35" s="29">
        <v>-1.5</v>
      </c>
    </row>
    <row r="36" spans="1:6">
      <c r="A36" s="30" t="s">
        <v>37</v>
      </c>
      <c r="B36" s="29">
        <v>39.9</v>
      </c>
      <c r="C36" s="29">
        <v>37.6</v>
      </c>
      <c r="D36" s="29">
        <v>38.799999999999997</v>
      </c>
      <c r="E36" s="29">
        <v>2.2999999999999998</v>
      </c>
      <c r="F36" s="29">
        <v>1.1000000000000001</v>
      </c>
    </row>
    <row r="37" spans="1:6" ht="15.75">
      <c r="A37" s="188" t="s">
        <v>38</v>
      </c>
      <c r="B37" s="189"/>
      <c r="C37" s="189"/>
      <c r="D37" s="189"/>
      <c r="E37" s="189"/>
      <c r="F37" s="190"/>
    </row>
    <row r="38" spans="1:6">
      <c r="A38" s="31" t="s">
        <v>35</v>
      </c>
      <c r="B38" s="32">
        <v>23.9</v>
      </c>
      <c r="C38" s="32">
        <v>23.95</v>
      </c>
      <c r="D38" s="32">
        <v>24.14</v>
      </c>
      <c r="E38" s="33">
        <v>-0.05</v>
      </c>
      <c r="F38" s="33">
        <v>-0.24</v>
      </c>
    </row>
    <row r="39" spans="1:6">
      <c r="A39" s="30" t="s">
        <v>36</v>
      </c>
      <c r="B39" s="32">
        <v>26.25</v>
      </c>
      <c r="C39" s="32">
        <v>25.8</v>
      </c>
      <c r="D39" s="32">
        <v>27</v>
      </c>
      <c r="E39" s="33">
        <v>0.45</v>
      </c>
      <c r="F39" s="33">
        <v>-0.75</v>
      </c>
    </row>
    <row r="40" spans="1:6">
      <c r="A40" s="30" t="s">
        <v>37</v>
      </c>
      <c r="B40" s="32">
        <v>21.81</v>
      </c>
      <c r="C40" s="32">
        <v>22.48</v>
      </c>
      <c r="D40" s="32">
        <v>21.73</v>
      </c>
      <c r="E40" s="33">
        <v>-0.67</v>
      </c>
      <c r="F40" s="33">
        <v>0.08</v>
      </c>
    </row>
    <row r="41" spans="1:6" ht="15.75">
      <c r="A41" s="191" t="s">
        <v>39</v>
      </c>
      <c r="B41" s="192"/>
      <c r="C41" s="192"/>
      <c r="D41" s="192"/>
      <c r="E41" s="192"/>
      <c r="F41" s="193"/>
    </row>
    <row r="42" spans="1:6">
      <c r="A42" s="28" t="s">
        <v>35</v>
      </c>
      <c r="B42" s="32">
        <v>960.78</v>
      </c>
      <c r="C42" s="32">
        <v>924.47</v>
      </c>
      <c r="D42" s="32">
        <v>973.25</v>
      </c>
      <c r="E42" s="33">
        <v>36.31</v>
      </c>
      <c r="F42" s="33">
        <v>-12.47</v>
      </c>
    </row>
    <row r="43" spans="1:6">
      <c r="A43" s="34" t="s">
        <v>36</v>
      </c>
      <c r="B43" s="32">
        <v>1065.75</v>
      </c>
      <c r="C43" s="32">
        <v>1029.42</v>
      </c>
      <c r="D43" s="32">
        <v>1136.7</v>
      </c>
      <c r="E43" s="33">
        <v>36.33</v>
      </c>
      <c r="F43" s="33">
        <v>-70.95</v>
      </c>
    </row>
    <row r="44" spans="1:6">
      <c r="A44" s="34" t="s">
        <v>37</v>
      </c>
      <c r="B44" s="32">
        <v>870.22</v>
      </c>
      <c r="C44" s="32">
        <v>845.25</v>
      </c>
      <c r="D44" s="32">
        <v>843.12</v>
      </c>
      <c r="E44" s="33">
        <v>24.97</v>
      </c>
      <c r="F44" s="33">
        <v>27.1</v>
      </c>
    </row>
    <row r="45" spans="1:6">
      <c r="A45" s="35" t="s">
        <v>142</v>
      </c>
      <c r="B45" s="36"/>
      <c r="C45" s="36"/>
      <c r="D45" s="36"/>
      <c r="E45" s="37"/>
      <c r="F45" s="38"/>
    </row>
    <row r="46" spans="1:6">
      <c r="A46" s="39" t="s">
        <v>40</v>
      </c>
      <c r="B46" s="36"/>
      <c r="C46" s="36"/>
      <c r="D46" s="36"/>
      <c r="E46" s="37"/>
      <c r="F46" s="38"/>
    </row>
    <row r="47" spans="1:6">
      <c r="A47" s="39" t="s">
        <v>41</v>
      </c>
      <c r="B47" s="40"/>
      <c r="C47" s="40"/>
      <c r="D47" s="40"/>
      <c r="E47" s="37"/>
      <c r="F47" s="38"/>
    </row>
    <row r="48" spans="1:6">
      <c r="A48" s="41" t="s">
        <v>42</v>
      </c>
      <c r="B48" s="42"/>
      <c r="C48" s="42"/>
      <c r="D48" s="42"/>
      <c r="E48" s="42"/>
      <c r="F48" s="43"/>
    </row>
  </sheetData>
  <mergeCells count="9">
    <mergeCell ref="A33:F33"/>
    <mergeCell ref="A37:F37"/>
    <mergeCell ref="A41:F41"/>
    <mergeCell ref="A1:F1"/>
    <mergeCell ref="A2:F2"/>
    <mergeCell ref="A3:F3"/>
    <mergeCell ref="A4:F4"/>
    <mergeCell ref="A11:F11"/>
    <mergeCell ref="A30:F30"/>
  </mergeCells>
  <pageMargins left="0.5" right="0.5" top="0.5" bottom="0.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showGridLines="0" workbookViewId="0">
      <selection activeCell="I2" sqref="I2"/>
    </sheetView>
  </sheetViews>
  <sheetFormatPr defaultColWidth="9.140625" defaultRowHeight="12.75"/>
  <cols>
    <col min="1" max="1" width="27.85546875" style="44" customWidth="1"/>
    <col min="2" max="7" width="13" style="44" customWidth="1"/>
    <col min="8" max="8" width="2.28515625" style="44" customWidth="1"/>
    <col min="9" max="9" width="12.28515625" style="45" customWidth="1"/>
    <col min="10" max="10" width="2.28515625" style="45" customWidth="1"/>
    <col min="11" max="16384" width="9.140625" style="44"/>
  </cols>
  <sheetData>
    <row r="1" spans="1:13" ht="15.75" customHeight="1">
      <c r="A1" s="233" t="s">
        <v>43</v>
      </c>
      <c r="B1" s="234"/>
      <c r="C1" s="234"/>
      <c r="D1" s="234"/>
      <c r="E1" s="234"/>
      <c r="F1" s="234"/>
      <c r="G1" s="235"/>
    </row>
    <row r="2" spans="1:13" ht="11.25" customHeight="1">
      <c r="A2" s="236" t="str">
        <f>LEFT('[1]2019 Sea'!C2,4)&amp;" Benchmark"</f>
        <v>2019 Benchmark</v>
      </c>
      <c r="B2" s="237"/>
      <c r="C2" s="237"/>
      <c r="D2" s="237"/>
      <c r="E2" s="237"/>
      <c r="F2" s="237"/>
      <c r="G2" s="238"/>
    </row>
    <row r="3" spans="1:13" ht="13.5" customHeight="1">
      <c r="A3" s="46"/>
      <c r="B3" s="239" t="s">
        <v>44</v>
      </c>
      <c r="C3" s="240"/>
      <c r="D3" s="241"/>
      <c r="E3" s="240" t="s">
        <v>1</v>
      </c>
      <c r="F3" s="240"/>
      <c r="G3" s="241"/>
    </row>
    <row r="4" spans="1:13">
      <c r="A4" s="47"/>
      <c r="B4" s="48" t="s">
        <v>138</v>
      </c>
      <c r="C4" s="49" t="s">
        <v>139</v>
      </c>
      <c r="D4" s="48" t="s">
        <v>140</v>
      </c>
      <c r="E4" s="48" t="s">
        <v>138</v>
      </c>
      <c r="F4" s="48" t="s">
        <v>139</v>
      </c>
      <c r="G4" s="48" t="s">
        <v>140</v>
      </c>
      <c r="H4" s="50"/>
      <c r="I4" s="50"/>
    </row>
    <row r="5" spans="1:13">
      <c r="A5" s="51" t="s">
        <v>9</v>
      </c>
      <c r="B5" s="52">
        <v>4505900</v>
      </c>
      <c r="C5" s="52">
        <v>4454500</v>
      </c>
      <c r="D5" s="53">
        <v>4443300</v>
      </c>
      <c r="E5" s="54">
        <v>4522100</v>
      </c>
      <c r="F5" s="52">
        <v>4483300</v>
      </c>
      <c r="G5" s="52">
        <v>4459800</v>
      </c>
      <c r="H5" s="50"/>
      <c r="I5" s="50"/>
      <c r="J5" s="55"/>
      <c r="K5" s="55"/>
      <c r="M5" s="50"/>
    </row>
    <row r="6" spans="1:13">
      <c r="A6" s="51" t="s">
        <v>45</v>
      </c>
      <c r="B6" s="56">
        <v>3832700</v>
      </c>
      <c r="C6" s="56">
        <v>3744200</v>
      </c>
      <c r="D6" s="57">
        <v>4310300</v>
      </c>
      <c r="E6" s="58">
        <v>3833100</v>
      </c>
      <c r="F6" s="56">
        <v>3751400</v>
      </c>
      <c r="G6" s="56">
        <v>4312700</v>
      </c>
      <c r="H6" s="50"/>
      <c r="I6" s="50"/>
      <c r="J6" s="55"/>
      <c r="K6" s="55"/>
      <c r="M6" s="50"/>
    </row>
    <row r="7" spans="1:13">
      <c r="A7" s="51" t="s">
        <v>11</v>
      </c>
      <c r="B7" s="56">
        <v>673200</v>
      </c>
      <c r="C7" s="56">
        <v>710300</v>
      </c>
      <c r="D7" s="57">
        <v>133000</v>
      </c>
      <c r="E7" s="58">
        <v>688900</v>
      </c>
      <c r="F7" s="56">
        <v>731900</v>
      </c>
      <c r="G7" s="56">
        <v>147100</v>
      </c>
      <c r="H7" s="50"/>
      <c r="I7" s="50"/>
      <c r="J7" s="55"/>
      <c r="K7" s="55"/>
      <c r="M7" s="50"/>
    </row>
    <row r="8" spans="1:13">
      <c r="A8" s="51" t="s">
        <v>46</v>
      </c>
      <c r="B8" s="182">
        <v>14.9</v>
      </c>
      <c r="C8" s="182">
        <v>15.9</v>
      </c>
      <c r="D8" s="183">
        <v>3</v>
      </c>
      <c r="E8" s="186">
        <v>15.2</v>
      </c>
      <c r="F8" s="182">
        <v>16.3</v>
      </c>
      <c r="G8" s="182">
        <v>3.3</v>
      </c>
      <c r="H8" s="55"/>
      <c r="I8" s="55"/>
      <c r="J8" s="55"/>
      <c r="L8" s="44" t="s">
        <v>47</v>
      </c>
      <c r="M8" s="50"/>
    </row>
    <row r="9" spans="1:13">
      <c r="A9" s="51" t="s">
        <v>48</v>
      </c>
      <c r="B9" s="182">
        <v>63.7</v>
      </c>
      <c r="C9" s="182">
        <v>62.9</v>
      </c>
      <c r="D9" s="183">
        <v>62.9</v>
      </c>
      <c r="E9" s="186">
        <v>63.9</v>
      </c>
      <c r="F9" s="182">
        <v>63.4</v>
      </c>
      <c r="G9" s="182">
        <v>63.1</v>
      </c>
      <c r="H9" s="55"/>
      <c r="I9" s="55"/>
      <c r="J9" s="59"/>
      <c r="M9" s="55"/>
    </row>
    <row r="10" spans="1:13">
      <c r="A10" s="51" t="s">
        <v>49</v>
      </c>
      <c r="B10" s="184">
        <v>54.2</v>
      </c>
      <c r="C10" s="184">
        <v>52.9</v>
      </c>
      <c r="D10" s="185">
        <v>61</v>
      </c>
      <c r="E10" s="187">
        <v>54.2</v>
      </c>
      <c r="F10" s="184">
        <v>53</v>
      </c>
      <c r="G10" s="184">
        <v>61</v>
      </c>
      <c r="H10" s="55"/>
      <c r="I10" s="55"/>
      <c r="J10" s="59"/>
      <c r="M10" s="55"/>
    </row>
    <row r="11" spans="1:13" ht="16.5" customHeight="1">
      <c r="A11" s="225" t="s">
        <v>145</v>
      </c>
      <c r="B11" s="226"/>
      <c r="C11" s="226"/>
      <c r="D11" s="226"/>
      <c r="E11" s="226"/>
      <c r="F11" s="226"/>
      <c r="G11" s="227"/>
      <c r="H11" s="55"/>
      <c r="I11" s="55"/>
      <c r="J11" s="55"/>
      <c r="M11" s="55"/>
    </row>
    <row r="12" spans="1:13" ht="15" customHeight="1">
      <c r="A12" s="60" t="s">
        <v>50</v>
      </c>
      <c r="B12" s="228" t="s">
        <v>51</v>
      </c>
      <c r="C12" s="229"/>
      <c r="D12" s="231" t="s">
        <v>10</v>
      </c>
      <c r="E12" s="231"/>
      <c r="F12" s="61" t="s">
        <v>11</v>
      </c>
      <c r="G12" s="62" t="s">
        <v>52</v>
      </c>
    </row>
    <row r="13" spans="1:13" ht="12.95" customHeight="1">
      <c r="A13" s="63">
        <f t="shared" ref="A13:A31" si="0">A14-1</f>
        <v>1999</v>
      </c>
      <c r="B13" s="222">
        <v>4287900</v>
      </c>
      <c r="C13" s="223"/>
      <c r="D13" s="222">
        <v>4094600</v>
      </c>
      <c r="E13" s="223"/>
      <c r="F13" s="64">
        <v>193300</v>
      </c>
      <c r="G13" s="65">
        <v>4.5</v>
      </c>
    </row>
    <row r="14" spans="1:13" ht="12.95" customHeight="1">
      <c r="A14" s="66">
        <f t="shared" si="0"/>
        <v>2000</v>
      </c>
      <c r="B14" s="215">
        <v>4282100</v>
      </c>
      <c r="C14" s="216"/>
      <c r="D14" s="215">
        <v>4123700</v>
      </c>
      <c r="E14" s="224"/>
      <c r="F14" s="67">
        <v>158400</v>
      </c>
      <c r="G14" s="68">
        <v>3.7</v>
      </c>
    </row>
    <row r="15" spans="1:13" ht="12.95" customHeight="1">
      <c r="A15" s="66">
        <f t="shared" si="0"/>
        <v>2001</v>
      </c>
      <c r="B15" s="215">
        <v>4288800</v>
      </c>
      <c r="C15" s="216"/>
      <c r="D15" s="215">
        <v>4106200</v>
      </c>
      <c r="E15" s="224"/>
      <c r="F15" s="67">
        <v>182600</v>
      </c>
      <c r="G15" s="68">
        <v>4.3</v>
      </c>
    </row>
    <row r="16" spans="1:13" ht="12.95" customHeight="1">
      <c r="A16" s="66">
        <f t="shared" si="0"/>
        <v>2002</v>
      </c>
      <c r="B16" s="215">
        <v>4346200</v>
      </c>
      <c r="C16" s="216"/>
      <c r="D16" s="215">
        <v>4095200</v>
      </c>
      <c r="E16" s="224"/>
      <c r="F16" s="67">
        <v>251100</v>
      </c>
      <c r="G16" s="68">
        <v>5.8</v>
      </c>
    </row>
    <row r="17" spans="1:7" ht="12.95" customHeight="1">
      <c r="A17" s="66">
        <f t="shared" si="0"/>
        <v>2003</v>
      </c>
      <c r="B17" s="215">
        <v>4347200</v>
      </c>
      <c r="C17" s="216"/>
      <c r="D17" s="215">
        <v>4093700</v>
      </c>
      <c r="E17" s="224"/>
      <c r="F17" s="67">
        <v>253500</v>
      </c>
      <c r="G17" s="68">
        <v>5.8</v>
      </c>
    </row>
    <row r="18" spans="1:7" ht="12.95" customHeight="1">
      <c r="A18" s="66">
        <f t="shared" si="0"/>
        <v>2004</v>
      </c>
      <c r="B18" s="215">
        <v>4349200</v>
      </c>
      <c r="C18" s="216"/>
      <c r="D18" s="215">
        <v>4138800</v>
      </c>
      <c r="E18" s="224"/>
      <c r="F18" s="67">
        <v>210300</v>
      </c>
      <c r="G18" s="68">
        <v>4.8</v>
      </c>
    </row>
    <row r="19" spans="1:7" ht="12.95" customHeight="1">
      <c r="A19" s="66">
        <f t="shared" si="0"/>
        <v>2005</v>
      </c>
      <c r="B19" s="215">
        <v>4391600</v>
      </c>
      <c r="C19" s="216"/>
      <c r="D19" s="215">
        <v>4194900</v>
      </c>
      <c r="E19" s="224"/>
      <c r="F19" s="67">
        <v>196700</v>
      </c>
      <c r="G19" s="68">
        <v>4.5</v>
      </c>
    </row>
    <row r="20" spans="1:7" ht="12.95" customHeight="1">
      <c r="A20" s="66">
        <f t="shared" si="0"/>
        <v>2006</v>
      </c>
      <c r="B20" s="215">
        <v>4445900</v>
      </c>
      <c r="C20" s="216"/>
      <c r="D20" s="215">
        <v>4236500</v>
      </c>
      <c r="E20" s="224"/>
      <c r="F20" s="67">
        <v>209400</v>
      </c>
      <c r="G20" s="68">
        <v>4.7</v>
      </c>
    </row>
    <row r="21" spans="1:7" ht="12.95" customHeight="1">
      <c r="A21" s="66">
        <f t="shared" si="0"/>
        <v>2007</v>
      </c>
      <c r="B21" s="215">
        <v>4441800</v>
      </c>
      <c r="C21" s="216"/>
      <c r="D21" s="215">
        <v>4251800</v>
      </c>
      <c r="E21" s="224"/>
      <c r="F21" s="67">
        <v>190000</v>
      </c>
      <c r="G21" s="68">
        <v>4.3</v>
      </c>
    </row>
    <row r="22" spans="1:7" ht="12.95" customHeight="1">
      <c r="A22" s="66">
        <f t="shared" si="0"/>
        <v>2008</v>
      </c>
      <c r="B22" s="215">
        <v>4504400</v>
      </c>
      <c r="C22" s="216"/>
      <c r="D22" s="215">
        <v>4264000</v>
      </c>
      <c r="E22" s="224"/>
      <c r="F22" s="67">
        <v>240500</v>
      </c>
      <c r="G22" s="68">
        <v>5.3</v>
      </c>
    </row>
    <row r="23" spans="1:7" ht="12.95" customHeight="1">
      <c r="A23" s="66">
        <f t="shared" si="0"/>
        <v>2009</v>
      </c>
      <c r="B23" s="215">
        <v>4550600</v>
      </c>
      <c r="C23" s="216"/>
      <c r="D23" s="215">
        <v>4138600</v>
      </c>
      <c r="E23" s="224"/>
      <c r="F23" s="67">
        <v>412100</v>
      </c>
      <c r="G23" s="68">
        <v>9.1</v>
      </c>
    </row>
    <row r="24" spans="1:7" ht="12.95" customHeight="1">
      <c r="A24" s="66">
        <f t="shared" si="0"/>
        <v>2010</v>
      </c>
      <c r="B24" s="215">
        <v>4555300</v>
      </c>
      <c r="C24" s="216"/>
      <c r="D24" s="215">
        <v>4121500</v>
      </c>
      <c r="E24" s="224"/>
      <c r="F24" s="67">
        <v>433900</v>
      </c>
      <c r="G24" s="68">
        <v>9.5</v>
      </c>
    </row>
    <row r="25" spans="1:7" ht="12.95" customHeight="1">
      <c r="A25" s="66">
        <f t="shared" si="0"/>
        <v>2011</v>
      </c>
      <c r="B25" s="215">
        <v>4565300</v>
      </c>
      <c r="C25" s="216"/>
      <c r="D25" s="215">
        <v>4138500</v>
      </c>
      <c r="E25" s="224"/>
      <c r="F25" s="67">
        <v>426800</v>
      </c>
      <c r="G25" s="68">
        <v>9.3000000000000007</v>
      </c>
    </row>
    <row r="26" spans="1:7" ht="12.95" customHeight="1">
      <c r="A26" s="66">
        <f t="shared" si="0"/>
        <v>2012</v>
      </c>
      <c r="B26" s="215">
        <v>4588000</v>
      </c>
      <c r="C26" s="216"/>
      <c r="D26" s="215">
        <v>4160000</v>
      </c>
      <c r="E26" s="224"/>
      <c r="F26" s="67">
        <v>428000</v>
      </c>
      <c r="G26" s="68">
        <v>9.3000000000000007</v>
      </c>
    </row>
    <row r="27" spans="1:7" ht="12.95" customHeight="1">
      <c r="A27" s="66">
        <f t="shared" si="0"/>
        <v>2013</v>
      </c>
      <c r="B27" s="215">
        <v>4548600</v>
      </c>
      <c r="C27" s="216"/>
      <c r="D27" s="215">
        <v>4173800</v>
      </c>
      <c r="E27" s="224"/>
      <c r="F27" s="67">
        <v>374700</v>
      </c>
      <c r="G27" s="68">
        <v>8.1999999999999993</v>
      </c>
    </row>
    <row r="28" spans="1:7" ht="12.95" customHeight="1">
      <c r="A28" s="66">
        <f t="shared" si="0"/>
        <v>2014</v>
      </c>
      <c r="B28" s="215">
        <v>4487000</v>
      </c>
      <c r="C28" s="216"/>
      <c r="D28" s="215">
        <v>4183500</v>
      </c>
      <c r="E28" s="224"/>
      <c r="F28" s="67">
        <v>303500</v>
      </c>
      <c r="G28" s="68">
        <v>6.8</v>
      </c>
    </row>
    <row r="29" spans="1:7" ht="12.95" customHeight="1">
      <c r="A29" s="66">
        <f t="shared" si="0"/>
        <v>2015</v>
      </c>
      <c r="B29" s="215">
        <v>4487300</v>
      </c>
      <c r="C29" s="216"/>
      <c r="D29" s="215">
        <v>4227600</v>
      </c>
      <c r="E29" s="224"/>
      <c r="F29" s="67">
        <v>259700</v>
      </c>
      <c r="G29" s="68">
        <v>5.8</v>
      </c>
    </row>
    <row r="30" spans="1:7" ht="12.95" customHeight="1">
      <c r="A30" s="66">
        <f t="shared" si="0"/>
        <v>2016</v>
      </c>
      <c r="B30" s="215">
        <v>4473800</v>
      </c>
      <c r="C30" s="216"/>
      <c r="D30" s="215">
        <v>4251200</v>
      </c>
      <c r="E30" s="224"/>
      <c r="F30" s="67">
        <v>222600</v>
      </c>
      <c r="G30" s="68">
        <v>5</v>
      </c>
    </row>
    <row r="31" spans="1:7" ht="12.95" customHeight="1">
      <c r="A31" s="66">
        <f t="shared" si="0"/>
        <v>2017</v>
      </c>
      <c r="B31" s="215">
        <v>4454700</v>
      </c>
      <c r="C31" s="216"/>
      <c r="D31" s="215">
        <v>4248700</v>
      </c>
      <c r="E31" s="224"/>
      <c r="F31" s="67">
        <v>205900</v>
      </c>
      <c r="G31" s="68">
        <v>4.5999999999999996</v>
      </c>
    </row>
    <row r="32" spans="1:7" ht="12.75" customHeight="1">
      <c r="A32" s="66">
        <f>A33-1</f>
        <v>2018</v>
      </c>
      <c r="B32" s="215">
        <v>4432500</v>
      </c>
      <c r="C32" s="216"/>
      <c r="D32" s="215">
        <v>4250800</v>
      </c>
      <c r="E32" s="224"/>
      <c r="F32" s="67">
        <v>181700</v>
      </c>
      <c r="G32" s="68">
        <v>4.0999999999999996</v>
      </c>
    </row>
    <row r="33" spans="1:17" ht="12.75" customHeight="1">
      <c r="A33" s="69">
        <f>YEAR('[1]Setting Inputs'!B5)-1</f>
        <v>2019</v>
      </c>
      <c r="B33" s="217">
        <v>4493100</v>
      </c>
      <c r="C33" s="218"/>
      <c r="D33" s="217">
        <v>4333300</v>
      </c>
      <c r="E33" s="218"/>
      <c r="F33" s="70">
        <v>159800</v>
      </c>
      <c r="G33" s="71">
        <v>3.6</v>
      </c>
    </row>
    <row r="34" spans="1:17" ht="19.5" customHeight="1">
      <c r="A34" s="225" t="s">
        <v>146</v>
      </c>
      <c r="B34" s="226"/>
      <c r="C34" s="226"/>
      <c r="D34" s="226"/>
      <c r="E34" s="226"/>
      <c r="F34" s="226"/>
      <c r="G34" s="227"/>
    </row>
    <row r="35" spans="1:17" ht="15" customHeight="1">
      <c r="A35" s="72" t="s">
        <v>53</v>
      </c>
      <c r="B35" s="228" t="s">
        <v>51</v>
      </c>
      <c r="C35" s="229"/>
      <c r="D35" s="230" t="s">
        <v>10</v>
      </c>
      <c r="E35" s="231"/>
      <c r="F35" s="61" t="s">
        <v>11</v>
      </c>
      <c r="G35" s="62" t="s">
        <v>54</v>
      </c>
      <c r="N35" s="50"/>
      <c r="O35" s="50"/>
      <c r="P35" s="50"/>
      <c r="Q35" s="55"/>
    </row>
    <row r="36" spans="1:17" ht="12.95" customHeight="1">
      <c r="A36" s="73" t="str">
        <f>"Jan "&amp;A33</f>
        <v>Jan 2019</v>
      </c>
      <c r="B36" s="222">
        <v>4456600</v>
      </c>
      <c r="C36" s="223"/>
      <c r="D36" s="222">
        <v>4291200</v>
      </c>
      <c r="E36" s="232"/>
      <c r="F36" s="74">
        <v>165400</v>
      </c>
      <c r="G36" s="75">
        <v>3.7</v>
      </c>
      <c r="N36" s="50"/>
      <c r="O36" s="50"/>
      <c r="P36" s="50"/>
      <c r="Q36" s="55"/>
    </row>
    <row r="37" spans="1:17" ht="12.95" customHeight="1">
      <c r="A37" s="76" t="s">
        <v>55</v>
      </c>
      <c r="B37" s="215">
        <v>4457100</v>
      </c>
      <c r="C37" s="216"/>
      <c r="D37" s="215">
        <v>4295700</v>
      </c>
      <c r="E37" s="224"/>
      <c r="F37" s="74">
        <v>161500</v>
      </c>
      <c r="G37" s="77">
        <v>3.6</v>
      </c>
      <c r="N37" s="50"/>
      <c r="O37" s="50"/>
      <c r="P37" s="50"/>
      <c r="Q37" s="55"/>
    </row>
    <row r="38" spans="1:17" ht="12.95" customHeight="1">
      <c r="A38" s="76" t="s">
        <v>56</v>
      </c>
      <c r="B38" s="215">
        <v>4455800</v>
      </c>
      <c r="C38" s="216"/>
      <c r="D38" s="215">
        <v>4299600</v>
      </c>
      <c r="E38" s="224"/>
      <c r="F38" s="74">
        <v>156200</v>
      </c>
      <c r="G38" s="77">
        <v>3.5</v>
      </c>
      <c r="N38" s="50"/>
      <c r="O38" s="50"/>
      <c r="P38" s="50"/>
      <c r="Q38" s="55"/>
    </row>
    <row r="39" spans="1:17" ht="12.95" customHeight="1">
      <c r="A39" s="76" t="s">
        <v>57</v>
      </c>
      <c r="B39" s="215">
        <v>4455700</v>
      </c>
      <c r="C39" s="216"/>
      <c r="D39" s="215">
        <v>4304800</v>
      </c>
      <c r="E39" s="224"/>
      <c r="F39" s="74">
        <v>150900</v>
      </c>
      <c r="G39" s="77">
        <v>3.4</v>
      </c>
      <c r="N39" s="50"/>
      <c r="O39" s="50"/>
      <c r="P39" s="50"/>
      <c r="Q39" s="55"/>
    </row>
    <row r="40" spans="1:17" ht="12.95" customHeight="1">
      <c r="A40" s="76" t="s">
        <v>58</v>
      </c>
      <c r="B40" s="215">
        <v>4459800</v>
      </c>
      <c r="C40" s="216"/>
      <c r="D40" s="215">
        <v>4312700</v>
      </c>
      <c r="E40" s="224"/>
      <c r="F40" s="74">
        <v>147100</v>
      </c>
      <c r="G40" s="77">
        <v>3.3</v>
      </c>
      <c r="N40" s="50"/>
      <c r="O40" s="50"/>
      <c r="P40" s="50"/>
      <c r="Q40" s="55"/>
    </row>
    <row r="41" spans="1:17" ht="12.95" customHeight="1">
      <c r="A41" s="76" t="s">
        <v>59</v>
      </c>
      <c r="B41" s="215">
        <v>4469500</v>
      </c>
      <c r="C41" s="216"/>
      <c r="D41" s="215">
        <v>4323200</v>
      </c>
      <c r="E41" s="224"/>
      <c r="F41" s="74">
        <v>146300</v>
      </c>
      <c r="G41" s="77">
        <v>3.3</v>
      </c>
      <c r="N41" s="50"/>
      <c r="O41" s="50"/>
      <c r="P41" s="50"/>
      <c r="Q41" s="55"/>
    </row>
    <row r="42" spans="1:17" ht="12.95" customHeight="1">
      <c r="A42" s="76" t="s">
        <v>60</v>
      </c>
      <c r="B42" s="215">
        <v>4486300</v>
      </c>
      <c r="C42" s="216"/>
      <c r="D42" s="215">
        <v>4336700</v>
      </c>
      <c r="E42" s="224"/>
      <c r="F42" s="74">
        <v>149500</v>
      </c>
      <c r="G42" s="77">
        <v>3.3</v>
      </c>
      <c r="N42" s="50"/>
      <c r="O42" s="50"/>
      <c r="P42" s="50"/>
      <c r="Q42" s="55"/>
    </row>
    <row r="43" spans="1:17" ht="12.95" customHeight="1">
      <c r="A43" s="76" t="s">
        <v>61</v>
      </c>
      <c r="B43" s="215">
        <v>4505700</v>
      </c>
      <c r="C43" s="216"/>
      <c r="D43" s="215">
        <v>4350200</v>
      </c>
      <c r="E43" s="224"/>
      <c r="F43" s="74">
        <v>155500</v>
      </c>
      <c r="G43" s="77">
        <v>3.5</v>
      </c>
      <c r="J43" s="78"/>
      <c r="K43" s="79"/>
      <c r="L43" s="79"/>
      <c r="M43" s="80"/>
      <c r="N43" s="50"/>
      <c r="O43" s="50"/>
      <c r="P43" s="50"/>
      <c r="Q43" s="55"/>
    </row>
    <row r="44" spans="1:17" ht="12.95" customHeight="1">
      <c r="A44" s="76" t="s">
        <v>62</v>
      </c>
      <c r="B44" s="215">
        <v>4523700</v>
      </c>
      <c r="C44" s="216"/>
      <c r="D44" s="215">
        <v>4361800</v>
      </c>
      <c r="E44" s="224"/>
      <c r="F44" s="74">
        <v>162000</v>
      </c>
      <c r="G44" s="77">
        <v>3.6</v>
      </c>
      <c r="J44" s="78"/>
      <c r="N44" s="50"/>
      <c r="O44" s="50"/>
      <c r="P44" s="50"/>
      <c r="Q44" s="55"/>
    </row>
    <row r="45" spans="1:17" ht="12.95" customHeight="1">
      <c r="A45" s="76" t="s">
        <v>63</v>
      </c>
      <c r="B45" s="215">
        <v>4536200</v>
      </c>
      <c r="C45" s="216"/>
      <c r="D45" s="215">
        <v>4369100</v>
      </c>
      <c r="E45" s="224"/>
      <c r="F45" s="74">
        <v>167100</v>
      </c>
      <c r="G45" s="77">
        <v>3.7</v>
      </c>
      <c r="J45" s="78"/>
      <c r="N45" s="50"/>
      <c r="O45" s="50"/>
      <c r="P45" s="50"/>
      <c r="Q45" s="55"/>
    </row>
    <row r="46" spans="1:17" ht="12.95" customHeight="1">
      <c r="A46" s="76" t="s">
        <v>64</v>
      </c>
      <c r="B46" s="215">
        <v>4537100</v>
      </c>
      <c r="C46" s="216"/>
      <c r="D46" s="215">
        <v>4369000</v>
      </c>
      <c r="E46" s="224"/>
      <c r="F46" s="74">
        <v>168200</v>
      </c>
      <c r="G46" s="77">
        <v>3.7</v>
      </c>
      <c r="J46" s="78"/>
      <c r="N46" s="50"/>
      <c r="O46" s="50"/>
      <c r="P46" s="50"/>
      <c r="Q46" s="55"/>
    </row>
    <row r="47" spans="1:17" ht="11.25" customHeight="1">
      <c r="A47" s="76" t="s">
        <v>65</v>
      </c>
      <c r="B47" s="217">
        <v>4535000</v>
      </c>
      <c r="C47" s="218"/>
      <c r="D47" s="217">
        <v>4367300</v>
      </c>
      <c r="E47" s="219"/>
      <c r="F47" s="81">
        <v>167700</v>
      </c>
      <c r="G47" s="82">
        <v>3.7</v>
      </c>
      <c r="J47" s="78"/>
    </row>
    <row r="48" spans="1:17" ht="12.95" customHeight="1">
      <c r="A48" s="83"/>
      <c r="B48" s="220"/>
      <c r="C48" s="221"/>
      <c r="D48" s="220"/>
      <c r="E48" s="221"/>
      <c r="F48" s="84"/>
      <c r="G48" s="85"/>
      <c r="J48" s="78"/>
    </row>
    <row r="49" spans="1:10" ht="12.95" customHeight="1">
      <c r="A49" s="73" t="str">
        <f>"Jan "&amp;A33+1</f>
        <v>Jan 2020</v>
      </c>
      <c r="B49" s="222">
        <v>4551700</v>
      </c>
      <c r="C49" s="223"/>
      <c r="D49" s="222">
        <v>4379400</v>
      </c>
      <c r="E49" s="223"/>
      <c r="F49" s="86">
        <v>172300</v>
      </c>
      <c r="G49" s="87">
        <v>3.8</v>
      </c>
      <c r="J49" s="78"/>
    </row>
    <row r="50" spans="1:10" ht="12.95" customHeight="1">
      <c r="A50" s="76" t="s">
        <v>55</v>
      </c>
      <c r="B50" s="215">
        <v>4564100</v>
      </c>
      <c r="C50" s="216"/>
      <c r="D50" s="215">
        <v>4390300</v>
      </c>
      <c r="E50" s="216"/>
      <c r="F50" s="67">
        <v>173900</v>
      </c>
      <c r="G50" s="88">
        <v>3.8</v>
      </c>
    </row>
    <row r="51" spans="1:10" ht="12.95" customHeight="1">
      <c r="A51" s="76" t="s">
        <v>56</v>
      </c>
      <c r="B51" s="215">
        <v>4588200</v>
      </c>
      <c r="C51" s="216"/>
      <c r="D51" s="215">
        <v>4419800</v>
      </c>
      <c r="E51" s="216"/>
      <c r="F51" s="67">
        <v>168400</v>
      </c>
      <c r="G51" s="88">
        <v>3.7</v>
      </c>
    </row>
    <row r="52" spans="1:10" ht="12.95" customHeight="1">
      <c r="A52" s="89" t="s">
        <v>143</v>
      </c>
      <c r="B52" s="215">
        <v>4483300</v>
      </c>
      <c r="C52" s="216"/>
      <c r="D52" s="215">
        <v>3751400</v>
      </c>
      <c r="E52" s="216"/>
      <c r="F52" s="67">
        <v>731900</v>
      </c>
      <c r="G52" s="88">
        <v>16.3</v>
      </c>
    </row>
    <row r="53" spans="1:10" ht="12.95" customHeight="1">
      <c r="A53" s="76" t="s">
        <v>144</v>
      </c>
      <c r="B53" s="215">
        <v>4522100</v>
      </c>
      <c r="C53" s="216"/>
      <c r="D53" s="215">
        <v>3833100</v>
      </c>
      <c r="E53" s="216"/>
      <c r="F53" s="67">
        <v>688900</v>
      </c>
      <c r="G53" s="88">
        <v>15.2</v>
      </c>
    </row>
    <row r="54" spans="1:10" ht="12.95" customHeight="1">
      <c r="A54" s="90" t="s">
        <v>59</v>
      </c>
      <c r="B54" s="215"/>
      <c r="C54" s="216"/>
      <c r="D54" s="215"/>
      <c r="E54" s="216"/>
      <c r="F54" s="67"/>
      <c r="G54" s="88"/>
    </row>
    <row r="55" spans="1:10" ht="12.95" customHeight="1">
      <c r="A55" s="90" t="s">
        <v>60</v>
      </c>
      <c r="B55" s="215"/>
      <c r="C55" s="216"/>
      <c r="D55" s="215"/>
      <c r="E55" s="216"/>
      <c r="F55" s="67"/>
      <c r="G55" s="88"/>
    </row>
    <row r="56" spans="1:10" ht="12.95" customHeight="1">
      <c r="A56" s="90" t="s">
        <v>61</v>
      </c>
      <c r="B56" s="213"/>
      <c r="C56" s="214"/>
      <c r="D56" s="213"/>
      <c r="E56" s="214"/>
      <c r="F56" s="91"/>
      <c r="G56" s="92"/>
    </row>
    <row r="57" spans="1:10" ht="12.95" customHeight="1">
      <c r="A57" s="90" t="s">
        <v>62</v>
      </c>
      <c r="B57" s="213"/>
      <c r="C57" s="214"/>
      <c r="D57" s="209"/>
      <c r="E57" s="210"/>
      <c r="F57" s="91"/>
      <c r="G57" s="92"/>
    </row>
    <row r="58" spans="1:10" ht="12.95" customHeight="1">
      <c r="A58" s="90" t="s">
        <v>63</v>
      </c>
      <c r="B58" s="209"/>
      <c r="C58" s="210"/>
      <c r="D58" s="209"/>
      <c r="E58" s="210"/>
      <c r="F58" s="93"/>
      <c r="G58" s="94"/>
    </row>
    <row r="59" spans="1:10" ht="12.95" customHeight="1">
      <c r="A59" s="90" t="s">
        <v>64</v>
      </c>
      <c r="B59" s="209"/>
      <c r="C59" s="210"/>
      <c r="D59" s="209"/>
      <c r="E59" s="210"/>
      <c r="F59" s="93"/>
      <c r="G59" s="94"/>
    </row>
    <row r="60" spans="1:10" ht="12.75" customHeight="1">
      <c r="A60" s="95" t="s">
        <v>65</v>
      </c>
      <c r="B60" s="211"/>
      <c r="C60" s="212"/>
      <c r="D60" s="211"/>
      <c r="E60" s="212"/>
      <c r="F60" s="96"/>
      <c r="G60" s="97"/>
    </row>
    <row r="61" spans="1:10" ht="12.75" customHeight="1">
      <c r="A61" s="98" t="s">
        <v>66</v>
      </c>
      <c r="B61" s="99"/>
      <c r="C61" s="99"/>
      <c r="D61" s="99"/>
      <c r="E61" s="99"/>
      <c r="F61" s="99"/>
      <c r="G61" s="99"/>
    </row>
    <row r="62" spans="1:10">
      <c r="A62" s="100" t="s">
        <v>142</v>
      </c>
      <c r="B62" s="101"/>
      <c r="C62" s="101"/>
      <c r="D62" s="101"/>
      <c r="E62" s="101"/>
      <c r="F62" s="101"/>
      <c r="G62" s="101"/>
    </row>
  </sheetData>
  <mergeCells count="102">
    <mergeCell ref="A1:G1"/>
    <mergeCell ref="A2:G2"/>
    <mergeCell ref="B3:D3"/>
    <mergeCell ref="E3:G3"/>
    <mergeCell ref="A11:G11"/>
    <mergeCell ref="B12:C12"/>
    <mergeCell ref="D12:E12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A34:G34"/>
    <mergeCell ref="B35:C35"/>
    <mergeCell ref="D35:E35"/>
    <mergeCell ref="B36:C36"/>
    <mergeCell ref="D36:E36"/>
    <mergeCell ref="B37:C37"/>
    <mergeCell ref="D37:E37"/>
    <mergeCell ref="B31:C31"/>
    <mergeCell ref="D31:E31"/>
    <mergeCell ref="B32:C32"/>
    <mergeCell ref="D32:E32"/>
    <mergeCell ref="B33:C33"/>
    <mergeCell ref="D33:E33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B47:C47"/>
    <mergeCell ref="D47:E47"/>
    <mergeCell ref="B48:C48"/>
    <mergeCell ref="D48:E48"/>
    <mergeCell ref="B49:C49"/>
    <mergeCell ref="D49:E49"/>
    <mergeCell ref="B44:C44"/>
    <mergeCell ref="D44:E44"/>
    <mergeCell ref="B45:C45"/>
    <mergeCell ref="D45:E45"/>
    <mergeCell ref="B46:C46"/>
    <mergeCell ref="D46:E46"/>
    <mergeCell ref="B53:C53"/>
    <mergeCell ref="D53:E53"/>
    <mergeCell ref="B54:C54"/>
    <mergeCell ref="D54:E54"/>
    <mergeCell ref="B55:C55"/>
    <mergeCell ref="D55:E55"/>
    <mergeCell ref="B50:C50"/>
    <mergeCell ref="D50:E50"/>
    <mergeCell ref="B51:C51"/>
    <mergeCell ref="D51:E51"/>
    <mergeCell ref="B52:C52"/>
    <mergeCell ref="D52:E52"/>
    <mergeCell ref="B59:C59"/>
    <mergeCell ref="D59:E59"/>
    <mergeCell ref="B60:C60"/>
    <mergeCell ref="D60:E60"/>
    <mergeCell ref="B56:C56"/>
    <mergeCell ref="D56:E56"/>
    <mergeCell ref="B57:C57"/>
    <mergeCell ref="D57:E57"/>
    <mergeCell ref="B58:C58"/>
    <mergeCell ref="D58:E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7"/>
  <sheetViews>
    <sheetView showGridLines="0" workbookViewId="0">
      <selection activeCell="F1" sqref="F1"/>
    </sheetView>
  </sheetViews>
  <sheetFormatPr defaultColWidth="10.85546875" defaultRowHeight="12"/>
  <cols>
    <col min="1" max="1" width="57.5703125" style="102" customWidth="1"/>
    <col min="2" max="2" width="16.140625" style="102" customWidth="1"/>
    <col min="3" max="3" width="16.7109375" style="102" bestFit="1" customWidth="1"/>
    <col min="4" max="4" width="15.85546875" style="102" customWidth="1"/>
    <col min="5" max="5" width="14.7109375" style="102" customWidth="1"/>
    <col min="6" max="6" width="12.42578125" style="102" customWidth="1"/>
    <col min="7" max="8" width="8.7109375" style="102" customWidth="1"/>
    <col min="9" max="16384" width="10.85546875" style="102"/>
  </cols>
  <sheetData>
    <row r="1" spans="1:10" ht="18" customHeight="1">
      <c r="A1" s="242" t="s">
        <v>147</v>
      </c>
      <c r="B1" s="243"/>
      <c r="C1" s="243"/>
      <c r="D1" s="243"/>
      <c r="E1" s="244"/>
    </row>
    <row r="2" spans="1:10" ht="15.75" customHeight="1">
      <c r="A2" s="245" t="s">
        <v>148</v>
      </c>
      <c r="B2" s="246"/>
      <c r="C2" s="246"/>
      <c r="D2" s="246"/>
      <c r="E2" s="247"/>
    </row>
    <row r="3" spans="1:10" ht="16.5" customHeight="1">
      <c r="A3" s="103"/>
      <c r="B3" s="104" t="s">
        <v>3</v>
      </c>
      <c r="C3" s="105" t="s">
        <v>4</v>
      </c>
      <c r="D3" s="106" t="s">
        <v>5</v>
      </c>
      <c r="E3" s="104" t="s">
        <v>6</v>
      </c>
    </row>
    <row r="4" spans="1:10" ht="16.5" customHeight="1">
      <c r="A4" s="107" t="s">
        <v>67</v>
      </c>
      <c r="B4" s="4" t="s">
        <v>138</v>
      </c>
      <c r="C4" s="4" t="s">
        <v>139</v>
      </c>
      <c r="D4" s="5" t="s">
        <v>140</v>
      </c>
      <c r="E4" s="108" t="s">
        <v>8</v>
      </c>
    </row>
    <row r="5" spans="1:10" ht="17.100000000000001" customHeight="1">
      <c r="A5" s="109" t="s">
        <v>14</v>
      </c>
      <c r="B5" s="110">
        <v>3518000</v>
      </c>
      <c r="C5" s="110">
        <v>3408700</v>
      </c>
      <c r="D5" s="110">
        <v>4204400</v>
      </c>
      <c r="E5" s="111">
        <v>-686400</v>
      </c>
      <c r="F5" s="44"/>
      <c r="G5" s="45"/>
      <c r="H5" s="44"/>
      <c r="I5" s="44"/>
      <c r="J5" s="45"/>
    </row>
    <row r="6" spans="1:10" ht="17.100000000000001" customHeight="1">
      <c r="A6" s="112" t="s">
        <v>15</v>
      </c>
      <c r="B6" s="113">
        <v>2932900</v>
      </c>
      <c r="C6" s="114">
        <v>2813400</v>
      </c>
      <c r="D6" s="113">
        <v>3594200</v>
      </c>
      <c r="E6" s="115">
        <v>-661300</v>
      </c>
      <c r="F6" s="44"/>
      <c r="G6" s="45"/>
      <c r="H6" s="44"/>
      <c r="I6" s="44"/>
      <c r="J6" s="45"/>
    </row>
    <row r="7" spans="1:10" ht="17.100000000000001" customHeight="1">
      <c r="A7" s="112" t="s">
        <v>68</v>
      </c>
      <c r="B7" s="113">
        <v>374400</v>
      </c>
      <c r="C7" s="114">
        <v>336800</v>
      </c>
      <c r="D7" s="113">
        <v>414600</v>
      </c>
      <c r="E7" s="115">
        <v>-40200</v>
      </c>
      <c r="F7" s="44"/>
      <c r="G7" s="45"/>
      <c r="H7" s="44"/>
      <c r="I7" s="44"/>
      <c r="J7" s="45"/>
    </row>
    <row r="8" spans="1:10" ht="17.100000000000001" customHeight="1">
      <c r="A8" s="116" t="s">
        <v>69</v>
      </c>
      <c r="B8" s="117">
        <v>1400</v>
      </c>
      <c r="C8" s="118">
        <v>1400</v>
      </c>
      <c r="D8" s="117">
        <v>1400</v>
      </c>
      <c r="E8" s="119">
        <v>0</v>
      </c>
      <c r="F8" s="44"/>
      <c r="G8" s="45"/>
      <c r="H8" s="44"/>
      <c r="I8" s="44"/>
      <c r="J8" s="45"/>
    </row>
    <row r="9" spans="1:10" ht="17.100000000000001" customHeight="1">
      <c r="A9" s="120" t="s">
        <v>70</v>
      </c>
      <c r="B9" s="117">
        <v>137600</v>
      </c>
      <c r="C9" s="118">
        <v>119600</v>
      </c>
      <c r="D9" s="117">
        <v>161600</v>
      </c>
      <c r="E9" s="119">
        <v>-24000</v>
      </c>
      <c r="F9" s="44"/>
      <c r="G9" s="45"/>
      <c r="H9" s="44"/>
      <c r="I9" s="44"/>
      <c r="J9" s="45"/>
    </row>
    <row r="10" spans="1:10" ht="17.100000000000001" customHeight="1">
      <c r="A10" s="116" t="s">
        <v>71</v>
      </c>
      <c r="B10" s="117">
        <v>235400</v>
      </c>
      <c r="C10" s="118">
        <v>215800</v>
      </c>
      <c r="D10" s="117">
        <v>251600</v>
      </c>
      <c r="E10" s="119">
        <v>-16200</v>
      </c>
      <c r="F10" s="44"/>
      <c r="G10" s="45"/>
      <c r="H10" s="44"/>
      <c r="I10" s="44"/>
    </row>
    <row r="11" spans="1:10" ht="17.100000000000001" customHeight="1">
      <c r="A11" s="112" t="s">
        <v>72</v>
      </c>
      <c r="B11" s="113">
        <v>111800</v>
      </c>
      <c r="C11" s="114">
        <v>96500</v>
      </c>
      <c r="D11" s="113">
        <v>116900</v>
      </c>
      <c r="E11" s="115">
        <v>-5100</v>
      </c>
      <c r="F11" s="44"/>
      <c r="G11" s="45"/>
      <c r="H11" s="44"/>
      <c r="I11" s="44"/>
    </row>
    <row r="12" spans="1:10" ht="17.100000000000001" customHeight="1">
      <c r="A12" s="121" t="s">
        <v>73</v>
      </c>
      <c r="B12" s="113">
        <v>20600</v>
      </c>
      <c r="C12" s="114">
        <v>19200</v>
      </c>
      <c r="D12" s="113">
        <v>22600</v>
      </c>
      <c r="E12" s="115">
        <v>-2000</v>
      </c>
      <c r="F12" s="44"/>
      <c r="G12" s="45"/>
      <c r="H12" s="44"/>
      <c r="I12" s="44"/>
    </row>
    <row r="13" spans="1:10" ht="17.100000000000001" customHeight="1">
      <c r="A13" s="121" t="s">
        <v>74</v>
      </c>
      <c r="B13" s="113">
        <v>13100</v>
      </c>
      <c r="C13" s="114">
        <v>12700</v>
      </c>
      <c r="D13" s="113">
        <v>14100</v>
      </c>
      <c r="E13" s="115">
        <v>-1000</v>
      </c>
      <c r="F13" s="44"/>
      <c r="G13" s="45"/>
      <c r="H13" s="44"/>
      <c r="I13" s="44"/>
    </row>
    <row r="14" spans="1:10" ht="17.100000000000001" customHeight="1">
      <c r="A14" s="121" t="s">
        <v>75</v>
      </c>
      <c r="B14" s="113">
        <v>24200</v>
      </c>
      <c r="C14" s="114">
        <v>23200</v>
      </c>
      <c r="D14" s="113">
        <v>24500</v>
      </c>
      <c r="E14" s="115">
        <v>-300</v>
      </c>
      <c r="F14" s="44"/>
      <c r="G14" s="45"/>
      <c r="H14" s="44"/>
      <c r="I14" s="44"/>
    </row>
    <row r="15" spans="1:10" ht="17.100000000000001" customHeight="1">
      <c r="A15" s="121" t="s">
        <v>76</v>
      </c>
      <c r="B15" s="113">
        <v>17400</v>
      </c>
      <c r="C15" s="114">
        <v>15300</v>
      </c>
      <c r="D15" s="113">
        <v>18000</v>
      </c>
      <c r="E15" s="115">
        <v>-600</v>
      </c>
      <c r="F15" s="44"/>
      <c r="G15" s="45"/>
      <c r="H15" s="44"/>
      <c r="I15" s="44"/>
      <c r="J15" s="45"/>
    </row>
    <row r="16" spans="1:10" ht="17.100000000000001" customHeight="1">
      <c r="A16" s="121" t="s">
        <v>77</v>
      </c>
      <c r="B16" s="113">
        <v>123600</v>
      </c>
      <c r="C16" s="114">
        <v>119300</v>
      </c>
      <c r="D16" s="113">
        <v>134700</v>
      </c>
      <c r="E16" s="115">
        <v>-11100</v>
      </c>
      <c r="F16" s="44"/>
      <c r="G16" s="45"/>
      <c r="H16" s="44"/>
      <c r="I16" s="44"/>
      <c r="J16" s="45"/>
    </row>
    <row r="17" spans="1:10" ht="17.100000000000001" customHeight="1">
      <c r="A17" s="121" t="s">
        <v>78</v>
      </c>
      <c r="B17" s="113">
        <v>36200</v>
      </c>
      <c r="C17" s="114">
        <v>34400</v>
      </c>
      <c r="D17" s="113">
        <v>37200</v>
      </c>
      <c r="E17" s="115">
        <v>-1000</v>
      </c>
      <c r="F17" s="44"/>
      <c r="G17" s="45"/>
      <c r="H17" s="44"/>
      <c r="I17" s="44"/>
      <c r="J17" s="45"/>
    </row>
    <row r="18" spans="1:10" ht="17.100000000000001" customHeight="1">
      <c r="A18" s="121" t="s">
        <v>79</v>
      </c>
      <c r="B18" s="113">
        <v>10900</v>
      </c>
      <c r="C18" s="114">
        <v>10500</v>
      </c>
      <c r="D18" s="113">
        <v>13200</v>
      </c>
      <c r="E18" s="115">
        <v>-2300</v>
      </c>
      <c r="F18" s="44"/>
      <c r="G18" s="45"/>
      <c r="H18" s="44"/>
      <c r="I18" s="44"/>
      <c r="J18" s="45"/>
    </row>
    <row r="19" spans="1:10" ht="17.100000000000001" customHeight="1">
      <c r="A19" s="121" t="s">
        <v>80</v>
      </c>
      <c r="B19" s="113">
        <v>44500</v>
      </c>
      <c r="C19" s="114">
        <v>44200</v>
      </c>
      <c r="D19" s="113">
        <v>44800</v>
      </c>
      <c r="E19" s="115">
        <v>-300</v>
      </c>
      <c r="F19" s="44"/>
      <c r="G19" s="45"/>
      <c r="H19" s="44"/>
      <c r="I19" s="44"/>
      <c r="J19" s="45"/>
    </row>
    <row r="20" spans="1:10" ht="17.100000000000001" customHeight="1">
      <c r="A20" s="121" t="s">
        <v>81</v>
      </c>
      <c r="B20" s="113">
        <v>24700</v>
      </c>
      <c r="C20" s="114">
        <v>23600</v>
      </c>
      <c r="D20" s="113">
        <v>24900</v>
      </c>
      <c r="E20" s="115">
        <v>-200</v>
      </c>
      <c r="F20" s="44"/>
      <c r="G20" s="45"/>
      <c r="H20" s="44"/>
      <c r="I20" s="44"/>
      <c r="J20" s="45"/>
    </row>
    <row r="21" spans="1:10" ht="17.100000000000001" customHeight="1">
      <c r="A21" s="121" t="s">
        <v>20</v>
      </c>
      <c r="B21" s="113">
        <v>3143600</v>
      </c>
      <c r="C21" s="114">
        <v>3071900</v>
      </c>
      <c r="D21" s="113">
        <v>3789800</v>
      </c>
      <c r="E21" s="115">
        <v>-646200</v>
      </c>
      <c r="F21" s="44"/>
      <c r="G21" s="45"/>
      <c r="H21" s="44"/>
      <c r="I21" s="44"/>
      <c r="J21" s="45"/>
    </row>
    <row r="22" spans="1:10" ht="17.100000000000001" customHeight="1">
      <c r="A22" s="121" t="s">
        <v>21</v>
      </c>
      <c r="B22" s="113">
        <v>2558500</v>
      </c>
      <c r="C22" s="114">
        <v>2476600</v>
      </c>
      <c r="D22" s="113">
        <v>3179600</v>
      </c>
      <c r="E22" s="115">
        <v>-621100</v>
      </c>
      <c r="F22" s="44"/>
      <c r="G22" s="45"/>
      <c r="H22" s="44"/>
      <c r="I22" s="44"/>
      <c r="J22" s="45"/>
    </row>
    <row r="23" spans="1:10" ht="17.100000000000001" customHeight="1">
      <c r="A23" s="120" t="s">
        <v>82</v>
      </c>
      <c r="B23" s="117">
        <v>751700</v>
      </c>
      <c r="C23" s="118">
        <v>728800</v>
      </c>
      <c r="D23" s="117">
        <v>878000</v>
      </c>
      <c r="E23" s="119">
        <v>-126300</v>
      </c>
      <c r="F23" s="44"/>
      <c r="G23" s="45"/>
      <c r="H23" s="44"/>
      <c r="I23" s="44"/>
      <c r="J23" s="45"/>
    </row>
    <row r="24" spans="1:10" ht="17.100000000000001" customHeight="1">
      <c r="A24" s="121" t="s">
        <v>83</v>
      </c>
      <c r="B24" s="113">
        <v>194300</v>
      </c>
      <c r="C24" s="114">
        <v>185700</v>
      </c>
      <c r="D24" s="113">
        <v>214700</v>
      </c>
      <c r="E24" s="115">
        <v>-20400</v>
      </c>
      <c r="F24" s="44"/>
      <c r="G24" s="45"/>
      <c r="H24" s="44"/>
      <c r="I24" s="44"/>
      <c r="J24" s="45"/>
    </row>
    <row r="25" spans="1:10" ht="17.100000000000001" customHeight="1">
      <c r="A25" s="121" t="s">
        <v>84</v>
      </c>
      <c r="B25" s="113">
        <v>371500</v>
      </c>
      <c r="C25" s="114">
        <v>360800</v>
      </c>
      <c r="D25" s="113">
        <v>447600</v>
      </c>
      <c r="E25" s="115">
        <v>-76100</v>
      </c>
      <c r="F25" s="44"/>
      <c r="G25" s="45"/>
      <c r="H25" s="44"/>
      <c r="I25" s="44"/>
      <c r="J25" s="45"/>
    </row>
    <row r="26" spans="1:10" ht="17.100000000000001" customHeight="1">
      <c r="A26" s="121" t="s">
        <v>85</v>
      </c>
      <c r="B26" s="113">
        <v>36400</v>
      </c>
      <c r="C26" s="114">
        <v>36000</v>
      </c>
      <c r="D26" s="113">
        <v>34800</v>
      </c>
      <c r="E26" s="115">
        <v>1600</v>
      </c>
      <c r="F26" s="44"/>
      <c r="G26" s="45"/>
      <c r="H26" s="44"/>
      <c r="I26" s="44"/>
      <c r="J26" s="45"/>
    </row>
    <row r="27" spans="1:10" ht="17.100000000000001" customHeight="1">
      <c r="A27" s="121" t="s">
        <v>86</v>
      </c>
      <c r="B27" s="113">
        <v>103600</v>
      </c>
      <c r="C27" s="114">
        <v>98900</v>
      </c>
      <c r="D27" s="113">
        <v>111600</v>
      </c>
      <c r="E27" s="115">
        <v>-8000</v>
      </c>
      <c r="F27" s="44"/>
      <c r="G27" s="45"/>
      <c r="H27" s="44"/>
      <c r="I27" s="44"/>
      <c r="J27" s="45"/>
    </row>
    <row r="28" spans="1:10" ht="17.100000000000001" customHeight="1">
      <c r="A28" s="121" t="s">
        <v>87</v>
      </c>
      <c r="B28" s="113">
        <v>32299.999999999996</v>
      </c>
      <c r="C28" s="114">
        <v>35400</v>
      </c>
      <c r="D28" s="113">
        <v>38100</v>
      </c>
      <c r="E28" s="115">
        <v>-5800.0000000000036</v>
      </c>
      <c r="F28" s="44"/>
      <c r="G28" s="45"/>
      <c r="H28" s="44"/>
      <c r="I28" s="44"/>
      <c r="J28" s="45"/>
    </row>
    <row r="29" spans="1:10" ht="17.100000000000001" customHeight="1">
      <c r="A29" s="121" t="s">
        <v>88</v>
      </c>
      <c r="B29" s="113">
        <v>21800</v>
      </c>
      <c r="C29" s="114">
        <v>18800</v>
      </c>
      <c r="D29" s="113">
        <v>46400</v>
      </c>
      <c r="E29" s="115">
        <v>-24600</v>
      </c>
      <c r="F29" s="44"/>
      <c r="G29" s="45"/>
      <c r="H29" s="44"/>
      <c r="I29" s="44"/>
      <c r="J29" s="45"/>
    </row>
    <row r="30" spans="1:10" ht="17.100000000000001" customHeight="1">
      <c r="A30" s="122" t="s">
        <v>89</v>
      </c>
      <c r="B30" s="113">
        <v>9200</v>
      </c>
      <c r="C30" s="114">
        <v>7700</v>
      </c>
      <c r="D30" s="113">
        <v>12400</v>
      </c>
      <c r="E30" s="115">
        <v>-3200</v>
      </c>
      <c r="F30" s="44"/>
      <c r="G30" s="45"/>
      <c r="H30" s="44"/>
      <c r="I30" s="44"/>
      <c r="J30" s="45"/>
    </row>
    <row r="31" spans="1:10" ht="17.100000000000001" customHeight="1">
      <c r="A31" s="121" t="s">
        <v>90</v>
      </c>
      <c r="B31" s="113">
        <v>56500</v>
      </c>
      <c r="C31" s="114">
        <v>61900</v>
      </c>
      <c r="D31" s="113">
        <v>69100</v>
      </c>
      <c r="E31" s="115">
        <v>-12600</v>
      </c>
      <c r="F31" s="44"/>
      <c r="G31" s="45"/>
      <c r="H31" s="44"/>
      <c r="I31" s="44"/>
      <c r="J31" s="45"/>
    </row>
    <row r="32" spans="1:10" ht="17.100000000000001" customHeight="1">
      <c r="A32" s="121" t="s">
        <v>91</v>
      </c>
      <c r="B32" s="113">
        <v>185900</v>
      </c>
      <c r="C32" s="114">
        <v>182300</v>
      </c>
      <c r="D32" s="113">
        <v>215700</v>
      </c>
      <c r="E32" s="115">
        <v>-29800</v>
      </c>
      <c r="F32" s="44"/>
      <c r="G32" s="45"/>
      <c r="H32" s="44"/>
      <c r="I32" s="44"/>
      <c r="J32" s="45"/>
    </row>
    <row r="33" spans="1:10" ht="17.100000000000001" customHeight="1">
      <c r="A33" s="121" t="s">
        <v>92</v>
      </c>
      <c r="B33" s="113">
        <v>14000</v>
      </c>
      <c r="C33" s="114">
        <v>14100</v>
      </c>
      <c r="D33" s="113">
        <v>14700</v>
      </c>
      <c r="E33" s="115">
        <v>-700</v>
      </c>
      <c r="F33" s="44"/>
      <c r="G33" s="45"/>
      <c r="H33" s="44"/>
      <c r="I33" s="44"/>
      <c r="J33" s="45"/>
    </row>
    <row r="34" spans="1:10" ht="17.100000000000001" customHeight="1">
      <c r="A34" s="121" t="s">
        <v>93</v>
      </c>
      <c r="B34" s="113">
        <v>171900</v>
      </c>
      <c r="C34" s="114">
        <v>168200</v>
      </c>
      <c r="D34" s="113">
        <v>201000</v>
      </c>
      <c r="E34" s="115">
        <v>-29100</v>
      </c>
      <c r="F34" s="44"/>
      <c r="G34" s="45"/>
      <c r="H34" s="44"/>
      <c r="I34" s="44"/>
      <c r="J34" s="45"/>
    </row>
    <row r="35" spans="1:10" ht="17.100000000000001" customHeight="1">
      <c r="A35" s="120" t="s">
        <v>94</v>
      </c>
      <c r="B35" s="117">
        <v>60400</v>
      </c>
      <c r="C35" s="118">
        <v>61900</v>
      </c>
      <c r="D35" s="117">
        <v>67600</v>
      </c>
      <c r="E35" s="119">
        <v>-7200</v>
      </c>
      <c r="F35" s="44"/>
      <c r="G35" s="45"/>
      <c r="H35" s="44"/>
      <c r="I35" s="44"/>
      <c r="J35" s="45"/>
    </row>
    <row r="36" spans="1:10" ht="17.100000000000001" customHeight="1">
      <c r="A36" s="121" t="s">
        <v>95</v>
      </c>
      <c r="B36" s="113">
        <v>16600</v>
      </c>
      <c r="C36" s="114">
        <v>16600</v>
      </c>
      <c r="D36" s="113">
        <v>17000</v>
      </c>
      <c r="E36" s="115">
        <v>-400</v>
      </c>
      <c r="F36" s="44"/>
      <c r="G36" s="45"/>
      <c r="H36" s="44"/>
      <c r="I36" s="44"/>
      <c r="J36" s="45"/>
    </row>
    <row r="37" spans="1:10" ht="17.100000000000001" customHeight="1">
      <c r="A37" s="121" t="s">
        <v>96</v>
      </c>
      <c r="B37" s="113">
        <v>21300</v>
      </c>
      <c r="C37" s="114">
        <v>22400</v>
      </c>
      <c r="D37" s="113">
        <v>22900</v>
      </c>
      <c r="E37" s="115">
        <v>-1600</v>
      </c>
      <c r="F37" s="44"/>
      <c r="G37" s="45"/>
      <c r="H37" s="44"/>
      <c r="I37" s="44"/>
      <c r="J37" s="45"/>
    </row>
    <row r="38" spans="1:10" ht="17.100000000000001" customHeight="1">
      <c r="A38" s="122" t="s">
        <v>97</v>
      </c>
      <c r="B38" s="113">
        <v>11000</v>
      </c>
      <c r="C38" s="114">
        <v>10900</v>
      </c>
      <c r="D38" s="113">
        <v>10200</v>
      </c>
      <c r="E38" s="115">
        <v>800</v>
      </c>
      <c r="F38" s="44"/>
      <c r="G38" s="45"/>
      <c r="H38" s="44"/>
      <c r="I38" s="44"/>
      <c r="J38" s="45"/>
    </row>
    <row r="39" spans="1:10" ht="17.100000000000001" customHeight="1">
      <c r="A39" s="120" t="s">
        <v>98</v>
      </c>
      <c r="B39" s="117">
        <v>236800</v>
      </c>
      <c r="C39" s="118">
        <v>235000</v>
      </c>
      <c r="D39" s="117">
        <v>252100</v>
      </c>
      <c r="E39" s="119">
        <v>-15300</v>
      </c>
      <c r="F39" s="44"/>
      <c r="G39" s="45"/>
      <c r="H39" s="44"/>
      <c r="I39" s="44"/>
      <c r="J39" s="45"/>
    </row>
    <row r="40" spans="1:10" ht="17.100000000000001" customHeight="1">
      <c r="A40" s="121" t="s">
        <v>99</v>
      </c>
      <c r="B40" s="113">
        <v>183900</v>
      </c>
      <c r="C40" s="114">
        <v>185200</v>
      </c>
      <c r="D40" s="113">
        <v>190800</v>
      </c>
      <c r="E40" s="115">
        <v>-6900</v>
      </c>
      <c r="F40" s="44"/>
      <c r="G40" s="45"/>
      <c r="H40" s="44"/>
      <c r="I40" s="44"/>
      <c r="J40" s="45"/>
    </row>
    <row r="41" spans="1:10" ht="17.100000000000001" customHeight="1">
      <c r="A41" s="122" t="s">
        <v>100</v>
      </c>
      <c r="B41" s="113">
        <v>38000</v>
      </c>
      <c r="C41" s="114">
        <v>37700</v>
      </c>
      <c r="D41" s="113">
        <v>38900</v>
      </c>
      <c r="E41" s="115">
        <v>-900</v>
      </c>
      <c r="F41" s="44"/>
      <c r="G41" s="45"/>
      <c r="H41" s="44"/>
      <c r="I41" s="44"/>
      <c r="J41" s="45"/>
    </row>
    <row r="42" spans="1:10" ht="17.100000000000001" customHeight="1">
      <c r="A42" s="121" t="s">
        <v>101</v>
      </c>
      <c r="B42" s="113">
        <v>77000</v>
      </c>
      <c r="C42" s="114">
        <v>79000</v>
      </c>
      <c r="D42" s="113">
        <v>79500</v>
      </c>
      <c r="E42" s="115">
        <v>-2500</v>
      </c>
      <c r="F42" s="44"/>
      <c r="G42" s="45"/>
      <c r="H42" s="44"/>
      <c r="I42" s="44"/>
      <c r="J42" s="45"/>
    </row>
    <row r="43" spans="1:10" ht="17.100000000000001" customHeight="1">
      <c r="A43" s="121" t="s">
        <v>102</v>
      </c>
      <c r="B43" s="113">
        <v>52900</v>
      </c>
      <c r="C43" s="114">
        <v>49800</v>
      </c>
      <c r="D43" s="113">
        <v>61300</v>
      </c>
      <c r="E43" s="115">
        <v>-8400</v>
      </c>
      <c r="F43" s="44"/>
      <c r="G43" s="45"/>
      <c r="H43" s="44"/>
      <c r="I43" s="44"/>
      <c r="J43" s="45"/>
    </row>
    <row r="44" spans="1:10" ht="17.100000000000001" customHeight="1">
      <c r="A44" s="120" t="s">
        <v>103</v>
      </c>
      <c r="B44" s="117">
        <v>602600</v>
      </c>
      <c r="C44" s="118">
        <v>590600</v>
      </c>
      <c r="D44" s="117">
        <v>683400</v>
      </c>
      <c r="E44" s="119">
        <v>-80800</v>
      </c>
      <c r="F44" s="44"/>
      <c r="G44" s="45"/>
      <c r="H44" s="44"/>
      <c r="I44" s="44"/>
      <c r="J44" s="45"/>
    </row>
    <row r="45" spans="1:10" ht="17.100000000000001" customHeight="1">
      <c r="A45" s="121" t="s">
        <v>104</v>
      </c>
      <c r="B45" s="113">
        <v>278700</v>
      </c>
      <c r="C45" s="114">
        <v>280600</v>
      </c>
      <c r="D45" s="113">
        <v>303600</v>
      </c>
      <c r="E45" s="115">
        <v>-24900</v>
      </c>
      <c r="F45" s="44"/>
      <c r="G45" s="45"/>
      <c r="H45" s="44"/>
      <c r="I45" s="44"/>
      <c r="J45" s="45"/>
    </row>
    <row r="46" spans="1:10" ht="17.100000000000001" customHeight="1">
      <c r="A46" s="123" t="s">
        <v>105</v>
      </c>
      <c r="B46" s="113">
        <v>81200</v>
      </c>
      <c r="C46" s="114">
        <v>81500</v>
      </c>
      <c r="D46" s="113">
        <v>85700</v>
      </c>
      <c r="E46" s="115">
        <v>-4500</v>
      </c>
      <c r="F46" s="44"/>
      <c r="G46" s="45"/>
      <c r="H46" s="44"/>
      <c r="I46" s="44"/>
      <c r="J46" s="45"/>
    </row>
    <row r="47" spans="1:10" ht="17.100000000000001" customHeight="1">
      <c r="A47" s="121" t="s">
        <v>106</v>
      </c>
      <c r="B47" s="113">
        <v>242700</v>
      </c>
      <c r="C47" s="114">
        <v>228500</v>
      </c>
      <c r="D47" s="113">
        <v>294100</v>
      </c>
      <c r="E47" s="115">
        <v>-51400</v>
      </c>
      <c r="F47" s="44"/>
      <c r="G47" s="45"/>
      <c r="H47" s="44"/>
      <c r="I47" s="44"/>
      <c r="J47" s="45"/>
    </row>
    <row r="48" spans="1:10" ht="17.100000000000001" customHeight="1">
      <c r="A48" s="124" t="s">
        <v>107</v>
      </c>
      <c r="B48" s="117">
        <v>608500</v>
      </c>
      <c r="C48" s="118">
        <v>605700</v>
      </c>
      <c r="D48" s="117">
        <v>722200</v>
      </c>
      <c r="E48" s="119">
        <v>-113700</v>
      </c>
      <c r="F48" s="44"/>
      <c r="G48" s="45"/>
      <c r="H48" s="44"/>
      <c r="I48" s="44"/>
      <c r="J48" s="45"/>
    </row>
    <row r="49" spans="1:10" ht="17.100000000000001" customHeight="1">
      <c r="A49" s="123" t="s">
        <v>108</v>
      </c>
      <c r="B49" s="113">
        <v>96300</v>
      </c>
      <c r="C49" s="114">
        <v>97800</v>
      </c>
      <c r="D49" s="113">
        <v>116600</v>
      </c>
      <c r="E49" s="115">
        <v>-20300</v>
      </c>
      <c r="F49" s="44"/>
      <c r="G49" s="45"/>
      <c r="H49" s="44"/>
      <c r="I49" s="44"/>
      <c r="J49" s="45"/>
    </row>
    <row r="50" spans="1:10" ht="17.100000000000001" customHeight="1">
      <c r="A50" s="123" t="s">
        <v>109</v>
      </c>
      <c r="B50" s="113">
        <v>512200.00000000006</v>
      </c>
      <c r="C50" s="114">
        <v>507900</v>
      </c>
      <c r="D50" s="113">
        <v>605600</v>
      </c>
      <c r="E50" s="115">
        <v>-93399.999999999942</v>
      </c>
      <c r="F50" s="44"/>
      <c r="G50" s="45"/>
      <c r="H50" s="44"/>
      <c r="I50" s="44"/>
      <c r="J50" s="45"/>
    </row>
    <row r="51" spans="1:10" ht="17.100000000000001" customHeight="1">
      <c r="A51" s="123" t="s">
        <v>110</v>
      </c>
      <c r="B51" s="113">
        <v>160800</v>
      </c>
      <c r="C51" s="114">
        <v>163400</v>
      </c>
      <c r="D51" s="113">
        <v>163400</v>
      </c>
      <c r="E51" s="115">
        <v>-2600</v>
      </c>
      <c r="F51" s="44"/>
      <c r="G51" s="45"/>
      <c r="H51" s="44"/>
      <c r="I51" s="44"/>
      <c r="J51" s="45"/>
    </row>
    <row r="52" spans="1:10" ht="17.100000000000001" customHeight="1">
      <c r="A52" s="123" t="s">
        <v>111</v>
      </c>
      <c r="B52" s="113">
        <v>87100</v>
      </c>
      <c r="C52" s="114">
        <v>88900</v>
      </c>
      <c r="D52" s="113">
        <v>94600</v>
      </c>
      <c r="E52" s="115">
        <v>-7500</v>
      </c>
      <c r="F52" s="44"/>
      <c r="G52" s="45"/>
      <c r="H52" s="44"/>
      <c r="I52" s="44"/>
      <c r="J52" s="45"/>
    </row>
    <row r="53" spans="1:10" ht="17.100000000000001" customHeight="1">
      <c r="A53" s="123" t="s">
        <v>112</v>
      </c>
      <c r="B53" s="113">
        <v>83200</v>
      </c>
      <c r="C53" s="114">
        <v>81000</v>
      </c>
      <c r="D53" s="113">
        <v>102900</v>
      </c>
      <c r="E53" s="115">
        <v>-19700</v>
      </c>
      <c r="F53" s="44"/>
      <c r="G53" s="45"/>
      <c r="H53" s="44"/>
      <c r="I53" s="44"/>
      <c r="J53" s="45"/>
    </row>
    <row r="54" spans="1:10" ht="17.100000000000001" customHeight="1">
      <c r="A54" s="124" t="s">
        <v>113</v>
      </c>
      <c r="B54" s="117">
        <v>178100</v>
      </c>
      <c r="C54" s="118">
        <v>139700</v>
      </c>
      <c r="D54" s="117">
        <v>401800</v>
      </c>
      <c r="E54" s="119">
        <v>-223700</v>
      </c>
      <c r="F54" s="44"/>
      <c r="G54" s="45"/>
      <c r="H54" s="44"/>
      <c r="I54" s="44"/>
      <c r="J54" s="45"/>
    </row>
    <row r="55" spans="1:10" ht="17.100000000000001" customHeight="1">
      <c r="A55" s="123" t="s">
        <v>114</v>
      </c>
      <c r="B55" s="113">
        <v>19300</v>
      </c>
      <c r="C55" s="114">
        <v>18900</v>
      </c>
      <c r="D55" s="113">
        <v>71800</v>
      </c>
      <c r="E55" s="115">
        <v>-52500</v>
      </c>
      <c r="F55" s="44"/>
      <c r="G55" s="45"/>
      <c r="H55" s="44"/>
      <c r="I55" s="44"/>
      <c r="J55" s="45"/>
    </row>
    <row r="56" spans="1:10" ht="17.100000000000001" customHeight="1">
      <c r="A56" s="123" t="s">
        <v>115</v>
      </c>
      <c r="B56" s="113">
        <v>158800</v>
      </c>
      <c r="C56" s="114">
        <v>120800</v>
      </c>
      <c r="D56" s="113">
        <v>330000</v>
      </c>
      <c r="E56" s="115">
        <v>-171200</v>
      </c>
      <c r="F56" s="44"/>
      <c r="G56" s="45"/>
      <c r="H56" s="44"/>
      <c r="I56" s="44"/>
      <c r="J56" s="45"/>
    </row>
    <row r="57" spans="1:10" ht="17.100000000000001" customHeight="1">
      <c r="A57" s="123" t="s">
        <v>116</v>
      </c>
      <c r="B57" s="113">
        <v>138800</v>
      </c>
      <c r="C57" s="114">
        <v>101100</v>
      </c>
      <c r="D57" s="113">
        <v>277800</v>
      </c>
      <c r="E57" s="115">
        <v>-139000</v>
      </c>
      <c r="F57" s="44"/>
      <c r="G57" s="45"/>
      <c r="H57" s="44"/>
      <c r="I57" s="44"/>
      <c r="J57" s="45"/>
    </row>
    <row r="58" spans="1:10" ht="17.100000000000001" customHeight="1">
      <c r="A58" s="124" t="s">
        <v>117</v>
      </c>
      <c r="B58" s="117">
        <v>120400</v>
      </c>
      <c r="C58" s="118">
        <v>114900</v>
      </c>
      <c r="D58" s="117">
        <v>174500</v>
      </c>
      <c r="E58" s="119">
        <v>-54100</v>
      </c>
      <c r="F58" s="44"/>
      <c r="G58" s="45"/>
      <c r="H58" s="44"/>
      <c r="I58" s="44"/>
      <c r="J58" s="45"/>
    </row>
    <row r="59" spans="1:10" ht="17.100000000000001" customHeight="1">
      <c r="A59" s="123" t="s">
        <v>118</v>
      </c>
      <c r="B59" s="113">
        <v>27300</v>
      </c>
      <c r="C59" s="114">
        <v>24200</v>
      </c>
      <c r="D59" s="113">
        <v>34000</v>
      </c>
      <c r="E59" s="115">
        <v>-6700</v>
      </c>
      <c r="F59" s="44"/>
      <c r="G59" s="45"/>
      <c r="H59" s="44"/>
      <c r="I59" s="44"/>
      <c r="J59" s="45"/>
    </row>
    <row r="60" spans="1:10" ht="17.100000000000001" customHeight="1">
      <c r="A60" s="123" t="s">
        <v>119</v>
      </c>
      <c r="B60" s="113">
        <v>25900</v>
      </c>
      <c r="C60" s="114">
        <v>23600</v>
      </c>
      <c r="D60" s="113">
        <v>64400.000000000007</v>
      </c>
      <c r="E60" s="115">
        <v>-38500.000000000007</v>
      </c>
      <c r="F60" s="44"/>
      <c r="G60" s="45"/>
      <c r="H60" s="44"/>
      <c r="I60" s="44"/>
      <c r="J60" s="45"/>
    </row>
    <row r="61" spans="1:10" ht="17.100000000000001" customHeight="1">
      <c r="A61" s="121" t="s">
        <v>120</v>
      </c>
      <c r="B61" s="113">
        <v>67200</v>
      </c>
      <c r="C61" s="114">
        <v>67100</v>
      </c>
      <c r="D61" s="113">
        <v>76100</v>
      </c>
      <c r="E61" s="115">
        <v>-8900</v>
      </c>
      <c r="F61" s="44"/>
      <c r="G61" s="45"/>
      <c r="H61" s="44"/>
      <c r="I61" s="44"/>
      <c r="J61" s="45"/>
    </row>
    <row r="62" spans="1:10" ht="17.100000000000001" customHeight="1">
      <c r="A62" s="125" t="s">
        <v>121</v>
      </c>
      <c r="B62" s="117">
        <v>585100</v>
      </c>
      <c r="C62" s="118">
        <v>595300</v>
      </c>
      <c r="D62" s="117">
        <v>610200</v>
      </c>
      <c r="E62" s="119">
        <v>-25100</v>
      </c>
      <c r="F62" s="44"/>
      <c r="G62" s="45"/>
      <c r="H62" s="44"/>
      <c r="I62" s="44"/>
      <c r="J62" s="45"/>
    </row>
    <row r="63" spans="1:10" ht="17.25" customHeight="1">
      <c r="A63" s="126" t="s">
        <v>149</v>
      </c>
      <c r="B63" s="127"/>
      <c r="C63" s="127"/>
      <c r="D63" s="127"/>
      <c r="E63" s="127"/>
      <c r="F63" s="44"/>
      <c r="G63" s="45"/>
      <c r="H63" s="44"/>
      <c r="I63" s="44"/>
      <c r="J63" s="45"/>
    </row>
    <row r="64" spans="1:10" ht="15" customHeight="1">
      <c r="A64" s="128" t="s">
        <v>122</v>
      </c>
      <c r="B64" s="129"/>
      <c r="C64" s="129"/>
      <c r="D64" s="129"/>
      <c r="E64" s="129"/>
      <c r="F64" s="44"/>
      <c r="G64" s="45"/>
      <c r="H64" s="44"/>
      <c r="I64" s="44"/>
      <c r="J64" s="45"/>
    </row>
    <row r="65" spans="1:10" ht="15" customHeight="1">
      <c r="A65" s="130"/>
      <c r="B65" s="129"/>
      <c r="C65" s="129"/>
      <c r="D65" s="131"/>
      <c r="E65" s="131"/>
      <c r="F65" s="44"/>
      <c r="G65" s="45"/>
      <c r="H65" s="44"/>
      <c r="I65" s="44"/>
      <c r="J65" s="45"/>
    </row>
    <row r="66" spans="1:10" ht="15" customHeight="1">
      <c r="A66" s="132"/>
      <c r="B66" s="132"/>
      <c r="C66" s="132"/>
      <c r="D66" s="132"/>
      <c r="E66" s="132"/>
      <c r="F66" s="44"/>
      <c r="G66" s="45"/>
      <c r="H66" s="44"/>
      <c r="I66" s="44"/>
      <c r="J66" s="45"/>
    </row>
    <row r="67" spans="1:10" ht="15" customHeight="1">
      <c r="F67" s="44"/>
      <c r="G67" s="45"/>
      <c r="H67" s="44"/>
      <c r="I67" s="44"/>
      <c r="J67" s="45"/>
    </row>
    <row r="68" spans="1:10" ht="15" customHeight="1">
      <c r="F68" s="44"/>
      <c r="G68" s="45"/>
      <c r="H68" s="44"/>
      <c r="I68" s="44"/>
      <c r="J68" s="45"/>
    </row>
    <row r="69" spans="1:10" ht="15" customHeight="1">
      <c r="F69" s="44"/>
      <c r="G69" s="45"/>
      <c r="H69" s="44"/>
      <c r="I69" s="44"/>
      <c r="J69" s="45"/>
    </row>
    <row r="70" spans="1:10" ht="15" customHeight="1">
      <c r="F70" s="44"/>
      <c r="G70" s="45"/>
      <c r="H70" s="44"/>
      <c r="I70" s="44"/>
      <c r="J70" s="45"/>
    </row>
    <row r="71" spans="1:10" ht="15" customHeight="1">
      <c r="F71" s="44"/>
      <c r="G71" s="45"/>
      <c r="H71" s="44"/>
      <c r="I71" s="44"/>
      <c r="J71" s="45"/>
    </row>
    <row r="72" spans="1:10" ht="15" customHeight="1">
      <c r="F72" s="44"/>
      <c r="G72" s="45"/>
      <c r="H72" s="44"/>
      <c r="I72" s="44"/>
      <c r="J72" s="45"/>
    </row>
    <row r="73" spans="1:10" ht="15" customHeight="1">
      <c r="F73" s="44"/>
      <c r="G73" s="45"/>
      <c r="H73" s="44"/>
      <c r="I73" s="44"/>
      <c r="J73" s="45"/>
    </row>
    <row r="74" spans="1:10" ht="15" customHeight="1">
      <c r="F74" s="44"/>
      <c r="G74" s="45"/>
      <c r="H74" s="44"/>
      <c r="I74" s="44"/>
      <c r="J74" s="45"/>
    </row>
    <row r="75" spans="1:10" ht="15" customHeight="1">
      <c r="F75" s="44"/>
      <c r="G75" s="45"/>
      <c r="H75" s="44"/>
      <c r="I75" s="44"/>
      <c r="J75" s="45"/>
    </row>
    <row r="76" spans="1:10" ht="15" customHeight="1">
      <c r="F76" s="44"/>
      <c r="G76" s="45"/>
      <c r="H76" s="44"/>
      <c r="I76" s="44"/>
      <c r="J76" s="45"/>
    </row>
    <row r="77" spans="1:10" ht="15" customHeight="1">
      <c r="F77" s="44"/>
      <c r="G77" s="45"/>
      <c r="H77" s="44"/>
      <c r="I77" s="44"/>
      <c r="J77" s="45"/>
    </row>
    <row r="78" spans="1:10" ht="15" customHeight="1">
      <c r="F78" s="44"/>
      <c r="G78" s="45"/>
      <c r="H78" s="44"/>
      <c r="I78" s="44"/>
      <c r="J78" s="45"/>
    </row>
    <row r="79" spans="1:10" ht="9.75" customHeight="1">
      <c r="F79" s="44"/>
      <c r="G79" s="45"/>
      <c r="H79" s="44"/>
      <c r="I79" s="44"/>
      <c r="J79" s="45"/>
    </row>
    <row r="80" spans="1:10" ht="9.75" customHeight="1">
      <c r="F80" s="44"/>
      <c r="G80" s="45"/>
      <c r="H80" s="44"/>
      <c r="I80" s="44"/>
      <c r="J80" s="45"/>
    </row>
    <row r="81" spans="6:10" ht="9.75" customHeight="1">
      <c r="F81" s="44"/>
      <c r="G81" s="45"/>
      <c r="H81" s="44"/>
      <c r="I81" s="44"/>
      <c r="J81" s="45"/>
    </row>
    <row r="82" spans="6:10" ht="9.75" customHeight="1">
      <c r="F82" s="44"/>
      <c r="G82" s="45"/>
      <c r="H82" s="44"/>
      <c r="I82" s="44"/>
      <c r="J82" s="45"/>
    </row>
    <row r="83" spans="6:10" ht="9.75" customHeight="1">
      <c r="F83" s="44"/>
      <c r="G83" s="45"/>
      <c r="H83" s="44"/>
      <c r="I83" s="44"/>
      <c r="J83" s="45"/>
    </row>
    <row r="84" spans="6:10" ht="9.75" customHeight="1">
      <c r="F84" s="44"/>
      <c r="G84" s="45"/>
      <c r="H84" s="44"/>
      <c r="I84" s="44"/>
      <c r="J84" s="45"/>
    </row>
    <row r="85" spans="6:10" ht="9.75" customHeight="1">
      <c r="F85" s="44"/>
      <c r="G85" s="45"/>
      <c r="H85" s="44"/>
      <c r="I85" s="44"/>
      <c r="J85" s="45"/>
    </row>
    <row r="86" spans="6:10" ht="9.75" customHeight="1">
      <c r="F86" s="44"/>
      <c r="G86" s="45"/>
      <c r="H86" s="44"/>
      <c r="I86" s="44"/>
      <c r="J86" s="45"/>
    </row>
    <row r="87" spans="6:10" ht="9.75" customHeight="1">
      <c r="F87" s="44"/>
      <c r="G87" s="45"/>
      <c r="H87" s="44"/>
      <c r="I87" s="44"/>
      <c r="J87" s="45"/>
    </row>
    <row r="88" spans="6:10" ht="9.75" customHeight="1">
      <c r="F88" s="44"/>
      <c r="G88" s="45"/>
      <c r="H88" s="44"/>
      <c r="I88" s="44"/>
      <c r="J88" s="45"/>
    </row>
    <row r="89" spans="6:10" ht="9.75" customHeight="1">
      <c r="F89" s="44"/>
      <c r="G89" s="45"/>
      <c r="H89" s="44"/>
      <c r="I89" s="44"/>
      <c r="J89" s="45"/>
    </row>
    <row r="90" spans="6:10" ht="9.75" customHeight="1">
      <c r="F90" s="44"/>
      <c r="G90" s="45"/>
      <c r="H90" s="44"/>
      <c r="I90" s="44"/>
      <c r="J90" s="45"/>
    </row>
    <row r="91" spans="6:10" ht="9.75" customHeight="1">
      <c r="F91" s="44"/>
      <c r="G91" s="45"/>
      <c r="H91" s="44"/>
      <c r="I91" s="44"/>
      <c r="J91" s="45"/>
    </row>
    <row r="92" spans="6:10" ht="9.75" customHeight="1">
      <c r="F92" s="44"/>
      <c r="G92" s="45"/>
      <c r="H92" s="44"/>
      <c r="I92" s="44"/>
      <c r="J92" s="45"/>
    </row>
    <row r="93" spans="6:10" ht="9.75" customHeight="1">
      <c r="F93" s="44"/>
      <c r="G93" s="45"/>
      <c r="H93" s="44"/>
      <c r="I93" s="44"/>
      <c r="J93" s="45"/>
    </row>
    <row r="94" spans="6:10" ht="9.75" customHeight="1">
      <c r="F94" s="44"/>
      <c r="G94" s="45"/>
      <c r="H94" s="44"/>
      <c r="I94" s="44"/>
      <c r="J94" s="45"/>
    </row>
    <row r="95" spans="6:10" ht="9.75" customHeight="1">
      <c r="F95" s="44"/>
      <c r="G95" s="45"/>
      <c r="H95" s="44"/>
      <c r="I95" s="44"/>
      <c r="J95" s="45"/>
    </row>
    <row r="96" spans="6:10" ht="9.75" customHeight="1">
      <c r="F96" s="44"/>
      <c r="G96" s="45"/>
      <c r="H96" s="44"/>
      <c r="I96" s="44"/>
      <c r="J96" s="45"/>
    </row>
    <row r="97" spans="6:10" ht="9.75" customHeight="1">
      <c r="F97" s="44"/>
      <c r="G97" s="45"/>
      <c r="H97" s="44"/>
      <c r="I97" s="44"/>
      <c r="J97" s="45"/>
    </row>
    <row r="98" spans="6:10" ht="9.75" customHeight="1">
      <c r="F98" s="44"/>
      <c r="G98" s="45"/>
      <c r="H98" s="44"/>
      <c r="I98" s="44"/>
      <c r="J98" s="45"/>
    </row>
    <row r="99" spans="6:10" ht="9.75" customHeight="1">
      <c r="F99" s="44"/>
      <c r="G99" s="45"/>
      <c r="H99" s="44"/>
      <c r="I99" s="44"/>
      <c r="J99" s="45"/>
    </row>
    <row r="100" spans="6:10" ht="9.75" customHeight="1">
      <c r="F100" s="44"/>
      <c r="G100" s="45"/>
      <c r="H100" s="44"/>
      <c r="I100" s="44"/>
      <c r="J100" s="45"/>
    </row>
    <row r="101" spans="6:10" ht="9.75" customHeight="1">
      <c r="F101" s="44"/>
      <c r="G101" s="45"/>
      <c r="H101" s="44"/>
      <c r="I101" s="44"/>
      <c r="J101" s="45"/>
    </row>
    <row r="102" spans="6:10" ht="9.75" customHeight="1">
      <c r="F102" s="44"/>
      <c r="G102" s="45"/>
      <c r="H102" s="44"/>
      <c r="I102" s="44"/>
      <c r="J102" s="45"/>
    </row>
    <row r="103" spans="6:10" ht="9.75" customHeight="1">
      <c r="F103" s="44"/>
      <c r="G103" s="45"/>
      <c r="H103" s="44"/>
      <c r="I103" s="44"/>
      <c r="J103" s="45"/>
    </row>
    <row r="104" spans="6:10" ht="9.75" customHeight="1">
      <c r="F104" s="44"/>
      <c r="G104" s="45"/>
      <c r="H104" s="44"/>
      <c r="I104" s="44"/>
      <c r="J104" s="45"/>
    </row>
    <row r="105" spans="6:10" ht="9.75" customHeight="1">
      <c r="F105" s="44"/>
      <c r="G105" s="45"/>
      <c r="H105" s="44"/>
      <c r="I105" s="44"/>
      <c r="J105" s="45"/>
    </row>
    <row r="106" spans="6:10" ht="9.75" customHeight="1">
      <c r="F106" s="44"/>
      <c r="G106" s="45"/>
      <c r="H106" s="44"/>
      <c r="I106" s="44"/>
      <c r="J106" s="45"/>
    </row>
    <row r="107" spans="6:10" ht="9.75" customHeight="1">
      <c r="F107" s="44"/>
      <c r="G107" s="45"/>
      <c r="H107" s="44"/>
      <c r="I107" s="44"/>
      <c r="J107" s="45"/>
    </row>
    <row r="108" spans="6:10" ht="9.75" customHeight="1">
      <c r="F108" s="44"/>
      <c r="G108" s="45"/>
      <c r="H108" s="44"/>
      <c r="I108" s="44"/>
      <c r="J108" s="45"/>
    </row>
    <row r="109" spans="6:10" ht="9.75" customHeight="1">
      <c r="F109" s="44"/>
      <c r="G109" s="45"/>
      <c r="H109" s="44"/>
      <c r="I109" s="44"/>
      <c r="J109" s="45"/>
    </row>
    <row r="110" spans="6:10" ht="9.75" customHeight="1">
      <c r="F110" s="44"/>
      <c r="G110" s="45"/>
      <c r="H110" s="44"/>
      <c r="I110" s="44"/>
      <c r="J110" s="45"/>
    </row>
    <row r="111" spans="6:10" ht="9.75" customHeight="1">
      <c r="F111" s="44"/>
      <c r="G111" s="45"/>
      <c r="H111" s="44"/>
      <c r="I111" s="44"/>
      <c r="J111" s="45"/>
    </row>
    <row r="112" spans="6:10" ht="9.75" customHeight="1">
      <c r="F112" s="44"/>
      <c r="G112" s="45"/>
      <c r="H112" s="44"/>
      <c r="I112" s="44"/>
      <c r="J112" s="45"/>
    </row>
    <row r="113" spans="6:10" ht="9.75" customHeight="1">
      <c r="F113" s="44"/>
      <c r="G113" s="45"/>
      <c r="H113" s="44"/>
      <c r="I113" s="44"/>
      <c r="J113" s="45"/>
    </row>
    <row r="114" spans="6:10" ht="9.75" customHeight="1">
      <c r="F114" s="44"/>
      <c r="G114" s="45"/>
      <c r="H114" s="44"/>
      <c r="I114" s="44"/>
      <c r="J114" s="45"/>
    </row>
    <row r="115" spans="6:10" ht="9.75" customHeight="1">
      <c r="F115" s="44"/>
      <c r="G115" s="45"/>
      <c r="H115" s="44"/>
      <c r="I115" s="44"/>
      <c r="J115" s="45"/>
    </row>
    <row r="116" spans="6:10" ht="9.75" customHeight="1">
      <c r="F116" s="44"/>
      <c r="G116" s="45"/>
      <c r="H116" s="44"/>
      <c r="I116" s="44"/>
      <c r="J116" s="45"/>
    </row>
    <row r="117" spans="6:10" ht="9.75" customHeight="1">
      <c r="F117" s="44"/>
      <c r="G117" s="45"/>
      <c r="H117" s="44"/>
      <c r="I117" s="44"/>
      <c r="J117" s="45"/>
    </row>
    <row r="118" spans="6:10" ht="9.75" customHeight="1">
      <c r="F118" s="44"/>
      <c r="G118" s="45"/>
      <c r="H118" s="44"/>
      <c r="I118" s="44"/>
      <c r="J118" s="45"/>
    </row>
    <row r="119" spans="6:10" ht="9.75" customHeight="1">
      <c r="F119" s="44"/>
      <c r="G119" s="45"/>
      <c r="H119" s="44"/>
      <c r="I119" s="44"/>
      <c r="J119" s="45"/>
    </row>
    <row r="120" spans="6:10" ht="9.75" customHeight="1">
      <c r="F120" s="44"/>
      <c r="G120" s="45"/>
      <c r="H120" s="44"/>
      <c r="I120" s="44"/>
      <c r="J120" s="45"/>
    </row>
    <row r="121" spans="6:10" ht="9.75" customHeight="1">
      <c r="F121" s="44"/>
      <c r="G121" s="45"/>
      <c r="H121" s="44"/>
      <c r="I121" s="44"/>
      <c r="J121" s="45"/>
    </row>
    <row r="122" spans="6:10" ht="9.75" customHeight="1">
      <c r="F122" s="44"/>
      <c r="G122" s="45"/>
      <c r="H122" s="44"/>
      <c r="I122" s="44"/>
      <c r="J122" s="45"/>
    </row>
    <row r="123" spans="6:10" ht="9.75" customHeight="1">
      <c r="F123" s="44"/>
      <c r="G123" s="45"/>
      <c r="H123" s="44"/>
      <c r="I123" s="44"/>
      <c r="J123" s="45"/>
    </row>
    <row r="124" spans="6:10" ht="9.75" customHeight="1">
      <c r="F124" s="44"/>
      <c r="G124" s="45"/>
      <c r="H124" s="44"/>
      <c r="I124" s="44"/>
      <c r="J124" s="45"/>
    </row>
    <row r="125" spans="6:10" ht="9.75" customHeight="1">
      <c r="F125" s="44"/>
      <c r="G125" s="45"/>
      <c r="H125" s="44"/>
      <c r="I125" s="44"/>
      <c r="J125" s="45"/>
    </row>
    <row r="126" spans="6:10" ht="9.75" customHeight="1">
      <c r="F126" s="44"/>
      <c r="G126" s="45"/>
      <c r="H126" s="44"/>
      <c r="I126" s="44"/>
      <c r="J126" s="45"/>
    </row>
    <row r="127" spans="6:10" ht="9.75" customHeight="1">
      <c r="F127" s="44"/>
      <c r="G127" s="45"/>
      <c r="H127" s="44"/>
      <c r="I127" s="44"/>
      <c r="J127" s="45"/>
    </row>
    <row r="128" spans="6:10" ht="9.75" customHeight="1">
      <c r="F128" s="44"/>
      <c r="G128" s="45"/>
      <c r="H128" s="44"/>
      <c r="I128" s="44"/>
      <c r="J128" s="45"/>
    </row>
    <row r="129" spans="6:10" ht="9.75" customHeight="1">
      <c r="F129" s="44"/>
      <c r="G129" s="45"/>
      <c r="H129" s="44"/>
      <c r="I129" s="44"/>
      <c r="J129" s="45"/>
    </row>
    <row r="130" spans="6:10" ht="9.75" customHeight="1">
      <c r="F130" s="44"/>
      <c r="G130" s="45"/>
      <c r="H130" s="44"/>
      <c r="I130" s="44"/>
      <c r="J130" s="45"/>
    </row>
    <row r="131" spans="6:10" ht="9.75" customHeight="1">
      <c r="F131" s="44"/>
      <c r="G131" s="45"/>
      <c r="H131" s="44"/>
      <c r="I131" s="44"/>
      <c r="J131" s="45"/>
    </row>
    <row r="132" spans="6:10" ht="9.75" customHeight="1">
      <c r="F132" s="44"/>
      <c r="G132" s="45"/>
      <c r="H132" s="44"/>
      <c r="I132" s="44"/>
      <c r="J132" s="45"/>
    </row>
    <row r="133" spans="6:10" ht="9.75" customHeight="1">
      <c r="F133" s="44"/>
      <c r="G133" s="133"/>
      <c r="H133" s="44"/>
      <c r="I133" s="44"/>
      <c r="J133" s="45"/>
    </row>
    <row r="134" spans="6:10" ht="9.75" customHeight="1">
      <c r="F134" s="44"/>
      <c r="G134" s="133"/>
      <c r="H134" s="44"/>
      <c r="I134" s="44"/>
      <c r="J134" s="45"/>
    </row>
    <row r="135" spans="6:10" ht="9.75" customHeight="1">
      <c r="F135" s="44"/>
      <c r="G135" s="133"/>
      <c r="H135" s="44"/>
      <c r="I135" s="44"/>
      <c r="J135" s="45"/>
    </row>
    <row r="136" spans="6:10" ht="9.75" customHeight="1">
      <c r="F136" s="44"/>
      <c r="G136" s="133"/>
      <c r="H136" s="44"/>
      <c r="I136" s="44"/>
      <c r="J136" s="45"/>
    </row>
    <row r="137" spans="6:10" ht="9.75" customHeight="1">
      <c r="F137" s="44"/>
      <c r="G137" s="133"/>
      <c r="H137" s="44"/>
      <c r="I137" s="44"/>
      <c r="J137" s="45"/>
    </row>
    <row r="138" spans="6:10" ht="9.75" customHeight="1">
      <c r="F138" s="44"/>
      <c r="G138" s="133"/>
      <c r="H138" s="44"/>
      <c r="I138" s="44"/>
      <c r="J138" s="45"/>
    </row>
    <row r="139" spans="6:10" ht="9.75" customHeight="1">
      <c r="F139" s="44"/>
      <c r="G139" s="133"/>
      <c r="H139" s="44"/>
      <c r="I139" s="44"/>
      <c r="J139" s="45"/>
    </row>
    <row r="140" spans="6:10" ht="9.75" customHeight="1">
      <c r="F140" s="44"/>
      <c r="G140" s="133"/>
      <c r="H140" s="44"/>
      <c r="I140" s="44"/>
      <c r="J140" s="45"/>
    </row>
    <row r="141" spans="6:10" ht="9.75" customHeight="1">
      <c r="F141" s="44"/>
      <c r="G141" s="133"/>
      <c r="H141" s="44"/>
      <c r="I141" s="44"/>
      <c r="J141" s="45"/>
    </row>
    <row r="142" spans="6:10" ht="9.75" customHeight="1">
      <c r="F142" s="44"/>
      <c r="G142" s="133"/>
      <c r="H142" s="44"/>
      <c r="I142" s="44"/>
      <c r="J142" s="45"/>
    </row>
    <row r="143" spans="6:10" ht="9.75" customHeight="1">
      <c r="F143" s="44"/>
    </row>
    <row r="144" spans="6:10" ht="9.75" customHeight="1">
      <c r="F144" s="44"/>
    </row>
    <row r="145" spans="6:6" ht="9.75" customHeight="1">
      <c r="F145" s="44"/>
    </row>
    <row r="146" spans="6:6" ht="9.75" customHeight="1">
      <c r="F146" s="44"/>
    </row>
    <row r="147" spans="6:6" ht="9.75" customHeight="1">
      <c r="F147" s="44"/>
    </row>
    <row r="148" spans="6:6" ht="9.75" customHeight="1">
      <c r="F148" s="44"/>
    </row>
    <row r="149" spans="6:6" ht="9.75" customHeight="1">
      <c r="F149" s="44"/>
    </row>
    <row r="150" spans="6:6" ht="9.75" customHeight="1">
      <c r="F150" s="44"/>
    </row>
    <row r="151" spans="6:6" ht="9.75" customHeight="1">
      <c r="F151" s="44"/>
    </row>
    <row r="152" spans="6:6" ht="9.75" customHeight="1">
      <c r="F152" s="44"/>
    </row>
    <row r="153" spans="6:6" ht="9.75" customHeight="1">
      <c r="F153" s="44"/>
    </row>
    <row r="154" spans="6:6" ht="9.75" customHeight="1">
      <c r="F154" s="44"/>
    </row>
    <row r="155" spans="6:6" ht="9.75" customHeight="1">
      <c r="F155" s="44"/>
    </row>
    <row r="156" spans="6:6" ht="9.75" customHeight="1">
      <c r="F156" s="44"/>
    </row>
    <row r="157" spans="6:6" ht="9.75" customHeight="1">
      <c r="F157" s="44"/>
    </row>
    <row r="158" spans="6:6" ht="9.75" customHeight="1">
      <c r="F158" s="44"/>
    </row>
    <row r="159" spans="6:6" ht="9.75" customHeight="1">
      <c r="F159" s="44"/>
    </row>
    <row r="160" spans="6:6" ht="9.75" customHeight="1">
      <c r="F160" s="44"/>
    </row>
    <row r="161" spans="6:6" ht="9.75" customHeight="1">
      <c r="F161" s="44"/>
    </row>
    <row r="162" spans="6:6" ht="9.75" customHeight="1">
      <c r="F162" s="44"/>
    </row>
    <row r="163" spans="6:6" ht="9.75" customHeight="1">
      <c r="F163" s="44"/>
    </row>
    <row r="164" spans="6:6" ht="9.75" customHeight="1">
      <c r="F164" s="44"/>
    </row>
    <row r="165" spans="6:6" ht="9.75" customHeight="1">
      <c r="F165" s="44"/>
    </row>
    <row r="166" spans="6:6" ht="9.75" customHeight="1">
      <c r="F166" s="44"/>
    </row>
    <row r="167" spans="6:6" ht="9.75" customHeight="1">
      <c r="F167" s="44"/>
    </row>
    <row r="168" spans="6:6" ht="9.75" customHeight="1">
      <c r="F168" s="44"/>
    </row>
    <row r="169" spans="6:6" ht="9.75" customHeight="1">
      <c r="F169" s="44"/>
    </row>
    <row r="170" spans="6:6" ht="9.75" customHeight="1">
      <c r="F170" s="44"/>
    </row>
    <row r="171" spans="6:6" ht="9.75" customHeight="1">
      <c r="F171" s="44"/>
    </row>
    <row r="172" spans="6:6" ht="9.75" customHeight="1">
      <c r="F172" s="44"/>
    </row>
    <row r="173" spans="6:6" ht="9.75" customHeight="1">
      <c r="F173" s="44"/>
    </row>
    <row r="174" spans="6:6" ht="9.75" customHeight="1">
      <c r="F174" s="44"/>
    </row>
    <row r="175" spans="6:6" ht="9.75" customHeight="1">
      <c r="F175" s="44"/>
    </row>
    <row r="176" spans="6:6" ht="9.75" customHeight="1">
      <c r="F176" s="44"/>
    </row>
    <row r="177" spans="6:6" ht="9.75" customHeight="1">
      <c r="F177" s="44"/>
    </row>
    <row r="178" spans="6:6" ht="9.75" customHeight="1">
      <c r="F178" s="44"/>
    </row>
    <row r="179" spans="6:6" ht="9.75" customHeight="1">
      <c r="F179" s="44"/>
    </row>
    <row r="180" spans="6:6" ht="9.75" customHeight="1">
      <c r="F180" s="44"/>
    </row>
    <row r="181" spans="6:6" ht="9.75" customHeight="1">
      <c r="F181" s="44"/>
    </row>
    <row r="182" spans="6:6" ht="9.75" customHeight="1">
      <c r="F182" s="44"/>
    </row>
    <row r="183" spans="6:6" ht="9.75" customHeight="1">
      <c r="F183" s="44"/>
    </row>
    <row r="184" spans="6:6" ht="9.75" customHeight="1">
      <c r="F184" s="44"/>
    </row>
    <row r="185" spans="6:6" ht="9.75" customHeight="1">
      <c r="F185" s="44"/>
    </row>
    <row r="186" spans="6:6" ht="9.75" customHeight="1">
      <c r="F186" s="44"/>
    </row>
    <row r="187" spans="6:6" ht="9.75" customHeight="1">
      <c r="F187" s="44"/>
    </row>
    <row r="188" spans="6:6" ht="9.75" customHeight="1">
      <c r="F188" s="44"/>
    </row>
    <row r="189" spans="6:6" ht="9.75" customHeight="1">
      <c r="F189" s="44"/>
    </row>
    <row r="190" spans="6:6" ht="9.75" customHeight="1">
      <c r="F190" s="44"/>
    </row>
    <row r="191" spans="6:6" ht="9.75" customHeight="1">
      <c r="F191" s="44"/>
    </row>
    <row r="192" spans="6:6" ht="9.75" customHeight="1">
      <c r="F192" s="44"/>
    </row>
    <row r="193" spans="6:6" ht="9.75" customHeight="1">
      <c r="F193" s="44"/>
    </row>
    <row r="194" spans="6:6" ht="9.75" customHeight="1">
      <c r="F194" s="44"/>
    </row>
    <row r="195" spans="6:6" ht="9.75" customHeight="1">
      <c r="F195" s="44"/>
    </row>
    <row r="196" spans="6:6" ht="9.75" customHeight="1">
      <c r="F196" s="44"/>
    </row>
    <row r="197" spans="6:6" ht="9.75" customHeight="1">
      <c r="F197" s="44"/>
    </row>
    <row r="198" spans="6:6" ht="9.75" customHeight="1">
      <c r="F198" s="44"/>
    </row>
    <row r="199" spans="6:6" ht="9.75" customHeight="1">
      <c r="F199" s="44"/>
    </row>
    <row r="200" spans="6:6" ht="9.75" customHeight="1">
      <c r="F200" s="44"/>
    </row>
    <row r="201" spans="6:6" ht="9.75" customHeight="1">
      <c r="F201" s="44"/>
    </row>
    <row r="202" spans="6:6" ht="9.75" customHeight="1">
      <c r="F202" s="44"/>
    </row>
    <row r="203" spans="6:6" ht="9.75" customHeight="1">
      <c r="F203" s="44"/>
    </row>
    <row r="204" spans="6:6" ht="9.75" customHeight="1">
      <c r="F204" s="44"/>
    </row>
    <row r="205" spans="6:6" ht="9.75" customHeight="1">
      <c r="F205" s="44"/>
    </row>
    <row r="206" spans="6:6" ht="9.75" customHeight="1">
      <c r="F206" s="44"/>
    </row>
    <row r="207" spans="6:6" ht="9.75" customHeight="1">
      <c r="F207" s="44"/>
    </row>
    <row r="208" spans="6:6" ht="9.75" customHeight="1">
      <c r="F208" s="44"/>
    </row>
    <row r="209" spans="6:6" ht="9.75" customHeight="1">
      <c r="F209" s="44"/>
    </row>
    <row r="210" spans="6:6" ht="9.75" customHeight="1">
      <c r="F210" s="44"/>
    </row>
    <row r="211" spans="6:6" ht="9.75" customHeight="1">
      <c r="F211" s="44"/>
    </row>
    <row r="212" spans="6:6" ht="9.75" customHeight="1">
      <c r="F212" s="44"/>
    </row>
    <row r="213" spans="6:6" ht="9.75" customHeight="1">
      <c r="F213" s="44"/>
    </row>
    <row r="214" spans="6:6" ht="9.75" customHeight="1">
      <c r="F214" s="44"/>
    </row>
    <row r="215" spans="6:6" ht="9.75" customHeight="1">
      <c r="F215" s="44"/>
    </row>
    <row r="216" spans="6:6" ht="9.75" customHeight="1">
      <c r="F216" s="44"/>
    </row>
    <row r="217" spans="6:6" ht="9.75" customHeight="1">
      <c r="F217" s="44"/>
    </row>
    <row r="218" spans="6:6" ht="9.75" customHeight="1">
      <c r="F218" s="44"/>
    </row>
    <row r="219" spans="6:6" ht="9.75" customHeight="1">
      <c r="F219" s="44"/>
    </row>
    <row r="220" spans="6:6" ht="9.75" customHeight="1">
      <c r="F220" s="44"/>
    </row>
    <row r="221" spans="6:6" ht="9.75" customHeight="1">
      <c r="F221" s="44"/>
    </row>
    <row r="222" spans="6:6" ht="9.75" customHeight="1">
      <c r="F222" s="44"/>
    </row>
    <row r="223" spans="6:6" ht="9.75" customHeight="1">
      <c r="F223" s="44"/>
    </row>
    <row r="224" spans="6:6" ht="9.75" customHeight="1">
      <c r="F224" s="44"/>
    </row>
    <row r="225" spans="6:6" ht="9.75" customHeight="1">
      <c r="F225" s="44"/>
    </row>
    <row r="226" spans="6:6" ht="9.75" customHeight="1">
      <c r="F226" s="44"/>
    </row>
    <row r="227" spans="6:6" ht="9.75" customHeight="1">
      <c r="F227" s="44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showGridLines="0" workbookViewId="0">
      <selection activeCell="I2" sqref="I2"/>
    </sheetView>
  </sheetViews>
  <sheetFormatPr defaultRowHeight="15"/>
  <cols>
    <col min="1" max="1" width="10" style="44" customWidth="1"/>
    <col min="2" max="3" width="12" style="44" customWidth="1"/>
    <col min="4" max="5" width="16" style="44" customWidth="1"/>
    <col min="6" max="7" width="12.7109375" style="44" customWidth="1"/>
  </cols>
  <sheetData>
    <row r="1" spans="1:7" ht="15.75">
      <c r="A1" s="248" t="s">
        <v>150</v>
      </c>
      <c r="B1" s="249"/>
      <c r="C1" s="249"/>
      <c r="D1" s="249"/>
      <c r="E1" s="249"/>
      <c r="F1" s="249"/>
      <c r="G1" s="250"/>
    </row>
    <row r="2" spans="1:7" ht="15.75">
      <c r="A2" s="251" t="s">
        <v>123</v>
      </c>
      <c r="B2" s="252"/>
      <c r="C2" s="252"/>
      <c r="D2" s="252"/>
      <c r="E2" s="252"/>
      <c r="F2" s="252"/>
      <c r="G2" s="253"/>
    </row>
    <row r="3" spans="1:7" ht="15.75">
      <c r="A3" s="134"/>
      <c r="B3" s="135" t="s">
        <v>124</v>
      </c>
      <c r="C3" s="254" t="s">
        <v>125</v>
      </c>
      <c r="D3" s="255"/>
      <c r="E3" s="255"/>
      <c r="F3" s="256"/>
      <c r="G3" s="135" t="s">
        <v>126</v>
      </c>
    </row>
    <row r="4" spans="1:7">
      <c r="A4" s="134"/>
      <c r="B4" s="136"/>
      <c r="C4" s="137"/>
      <c r="D4" s="138"/>
      <c r="E4" s="138"/>
      <c r="F4" s="139" t="s">
        <v>127</v>
      </c>
      <c r="G4" s="140"/>
    </row>
    <row r="5" spans="1:7">
      <c r="A5" s="141" t="s">
        <v>50</v>
      </c>
      <c r="B5" s="142"/>
      <c r="C5" s="143" t="s">
        <v>124</v>
      </c>
      <c r="D5" s="143" t="s">
        <v>35</v>
      </c>
      <c r="E5" s="144" t="s">
        <v>128</v>
      </c>
      <c r="F5" s="145" t="s">
        <v>129</v>
      </c>
      <c r="G5" s="146"/>
    </row>
    <row r="6" spans="1:7">
      <c r="A6" s="147">
        <f t="shared" ref="A6:A24" si="0">A7-1</f>
        <v>1999</v>
      </c>
      <c r="B6" s="148">
        <v>3897400</v>
      </c>
      <c r="C6" s="148">
        <v>3323600</v>
      </c>
      <c r="D6" s="148">
        <v>421300</v>
      </c>
      <c r="E6" s="148">
        <v>143600</v>
      </c>
      <c r="F6" s="148">
        <v>2756500</v>
      </c>
      <c r="G6" s="148">
        <v>573900</v>
      </c>
    </row>
    <row r="7" spans="1:7">
      <c r="A7" s="147">
        <f t="shared" si="0"/>
        <v>2000</v>
      </c>
      <c r="B7" s="148">
        <v>3990400</v>
      </c>
      <c r="C7" s="148">
        <v>3405500</v>
      </c>
      <c r="D7" s="148">
        <v>420500</v>
      </c>
      <c r="E7" s="148">
        <v>149600</v>
      </c>
      <c r="F7" s="148">
        <v>2833500</v>
      </c>
      <c r="G7" s="148">
        <v>584800</v>
      </c>
    </row>
    <row r="8" spans="1:7">
      <c r="A8" s="147">
        <f t="shared" si="0"/>
        <v>2001</v>
      </c>
      <c r="B8" s="148">
        <v>3999200</v>
      </c>
      <c r="C8" s="148">
        <v>3393900</v>
      </c>
      <c r="D8" s="148">
        <v>400100</v>
      </c>
      <c r="E8" s="148">
        <v>158800</v>
      </c>
      <c r="F8" s="148">
        <v>2833200</v>
      </c>
      <c r="G8" s="148">
        <v>605300</v>
      </c>
    </row>
    <row r="9" spans="1:7">
      <c r="A9" s="147">
        <f t="shared" si="0"/>
        <v>2002</v>
      </c>
      <c r="B9" s="148">
        <v>3983300</v>
      </c>
      <c r="C9" s="148">
        <v>3370300</v>
      </c>
      <c r="D9" s="148">
        <v>366200</v>
      </c>
      <c r="E9" s="148">
        <v>162600</v>
      </c>
      <c r="F9" s="148">
        <v>2840000</v>
      </c>
      <c r="G9" s="148">
        <v>613100</v>
      </c>
    </row>
    <row r="10" spans="1:7">
      <c r="A10" s="147">
        <f t="shared" si="0"/>
        <v>2003</v>
      </c>
      <c r="B10" s="148">
        <v>3975600</v>
      </c>
      <c r="C10" s="148">
        <v>3354300</v>
      </c>
      <c r="D10" s="148">
        <v>349200</v>
      </c>
      <c r="E10" s="148">
        <v>160500</v>
      </c>
      <c r="F10" s="148">
        <v>2843100</v>
      </c>
      <c r="G10" s="148">
        <v>621300</v>
      </c>
    </row>
    <row r="11" spans="1:7">
      <c r="A11" s="147">
        <f t="shared" si="0"/>
        <v>2004</v>
      </c>
      <c r="B11" s="148">
        <v>3995900</v>
      </c>
      <c r="C11" s="148">
        <v>3363400</v>
      </c>
      <c r="D11" s="148">
        <v>337000</v>
      </c>
      <c r="E11" s="148">
        <v>165900</v>
      </c>
      <c r="F11" s="148">
        <v>2858900</v>
      </c>
      <c r="G11" s="148">
        <v>632600</v>
      </c>
    </row>
    <row r="12" spans="1:7">
      <c r="A12" s="147">
        <f t="shared" si="0"/>
        <v>2005</v>
      </c>
      <c r="B12" s="148">
        <v>4036100</v>
      </c>
      <c r="C12" s="148">
        <v>3395600</v>
      </c>
      <c r="D12" s="148">
        <v>329100</v>
      </c>
      <c r="E12" s="148">
        <v>169100</v>
      </c>
      <c r="F12" s="148">
        <v>2895700</v>
      </c>
      <c r="G12" s="148">
        <v>640500</v>
      </c>
    </row>
    <row r="13" spans="1:7">
      <c r="A13" s="147">
        <f t="shared" si="0"/>
        <v>2006</v>
      </c>
      <c r="B13" s="148">
        <v>4067000</v>
      </c>
      <c r="C13" s="148">
        <v>3421200</v>
      </c>
      <c r="D13" s="148">
        <v>322500</v>
      </c>
      <c r="E13" s="148">
        <v>174900</v>
      </c>
      <c r="F13" s="148">
        <v>2922000</v>
      </c>
      <c r="G13" s="148">
        <v>645800</v>
      </c>
    </row>
    <row r="14" spans="1:7">
      <c r="A14" s="147">
        <f t="shared" si="0"/>
        <v>2007</v>
      </c>
      <c r="B14" s="148">
        <v>4073800</v>
      </c>
      <c r="C14" s="148">
        <v>3428100</v>
      </c>
      <c r="D14" s="148">
        <v>309900</v>
      </c>
      <c r="E14" s="148">
        <v>172300</v>
      </c>
      <c r="F14" s="148">
        <v>2944300</v>
      </c>
      <c r="G14" s="148">
        <v>645700</v>
      </c>
    </row>
    <row r="15" spans="1:7">
      <c r="A15" s="147">
        <f t="shared" si="0"/>
        <v>2008</v>
      </c>
      <c r="B15" s="148">
        <v>4044700</v>
      </c>
      <c r="C15" s="148">
        <v>3398000</v>
      </c>
      <c r="D15" s="148">
        <v>297000</v>
      </c>
      <c r="E15" s="148">
        <v>164500</v>
      </c>
      <c r="F15" s="148">
        <v>2934900</v>
      </c>
      <c r="G15" s="148">
        <v>646700</v>
      </c>
    </row>
    <row r="16" spans="1:7">
      <c r="A16" s="147">
        <f t="shared" si="0"/>
        <v>2009</v>
      </c>
      <c r="B16" s="148">
        <v>3889900</v>
      </c>
      <c r="C16" s="148">
        <v>3240500</v>
      </c>
      <c r="D16" s="148">
        <v>262500</v>
      </c>
      <c r="E16" s="148">
        <v>138600</v>
      </c>
      <c r="F16" s="148">
        <v>2837900</v>
      </c>
      <c r="G16" s="148">
        <v>649400</v>
      </c>
    </row>
    <row r="17" spans="1:7">
      <c r="A17" s="147">
        <f t="shared" si="0"/>
        <v>2010</v>
      </c>
      <c r="B17" s="148">
        <v>3843800</v>
      </c>
      <c r="C17" s="148">
        <v>3207400</v>
      </c>
      <c r="D17" s="148">
        <v>253900</v>
      </c>
      <c r="E17" s="148">
        <v>129500</v>
      </c>
      <c r="F17" s="148">
        <v>2822600</v>
      </c>
      <c r="G17" s="148">
        <v>636500</v>
      </c>
    </row>
    <row r="18" spans="1:7">
      <c r="A18" s="147">
        <f t="shared" si="0"/>
        <v>2011</v>
      </c>
      <c r="B18" s="148">
        <v>3842200</v>
      </c>
      <c r="C18" s="148">
        <v>3227400</v>
      </c>
      <c r="D18" s="148">
        <v>248700</v>
      </c>
      <c r="E18" s="148">
        <v>129900</v>
      </c>
      <c r="F18" s="148">
        <v>2847500</v>
      </c>
      <c r="G18" s="148">
        <v>614900</v>
      </c>
    </row>
    <row r="19" spans="1:7">
      <c r="A19" s="147">
        <f t="shared" si="0"/>
        <v>2012</v>
      </c>
      <c r="B19" s="148">
        <v>3884700</v>
      </c>
      <c r="C19" s="148">
        <v>3273200</v>
      </c>
      <c r="D19" s="148">
        <v>242900</v>
      </c>
      <c r="E19" s="148">
        <v>130400</v>
      </c>
      <c r="F19" s="148">
        <v>2898600</v>
      </c>
      <c r="G19" s="148">
        <v>611500</v>
      </c>
    </row>
    <row r="20" spans="1:7">
      <c r="A20" s="147">
        <f t="shared" si="0"/>
        <v>2013</v>
      </c>
      <c r="B20" s="148">
        <v>3928900</v>
      </c>
      <c r="C20" s="148">
        <v>3318500</v>
      </c>
      <c r="D20" s="148">
        <v>240800</v>
      </c>
      <c r="E20" s="148">
        <v>137600</v>
      </c>
      <c r="F20" s="148">
        <v>2938900</v>
      </c>
      <c r="G20" s="148">
        <v>610400</v>
      </c>
    </row>
    <row r="21" spans="1:7">
      <c r="A21" s="147">
        <f t="shared" si="0"/>
        <v>2014</v>
      </c>
      <c r="B21" s="148">
        <v>3961000</v>
      </c>
      <c r="C21" s="148">
        <v>3349500</v>
      </c>
      <c r="D21" s="148">
        <v>240900</v>
      </c>
      <c r="E21" s="148">
        <v>141600</v>
      </c>
      <c r="F21" s="148">
        <v>2965700</v>
      </c>
      <c r="G21" s="148">
        <v>611500</v>
      </c>
    </row>
    <row r="22" spans="1:7">
      <c r="A22" s="147">
        <f t="shared" si="0"/>
        <v>2015</v>
      </c>
      <c r="B22" s="148">
        <v>4005000</v>
      </c>
      <c r="C22" s="148">
        <v>3399400</v>
      </c>
      <c r="D22" s="148">
        <v>240900</v>
      </c>
      <c r="E22" s="148">
        <v>148400</v>
      </c>
      <c r="F22" s="148">
        <v>3008700</v>
      </c>
      <c r="G22" s="148">
        <v>605600</v>
      </c>
    </row>
    <row r="23" spans="1:7">
      <c r="A23" s="147">
        <f t="shared" si="0"/>
        <v>2016</v>
      </c>
      <c r="B23" s="148">
        <v>4065400</v>
      </c>
      <c r="C23" s="148">
        <v>3461200</v>
      </c>
      <c r="D23" s="148">
        <v>244400</v>
      </c>
      <c r="E23" s="148">
        <v>153500</v>
      </c>
      <c r="F23" s="148">
        <v>3062000</v>
      </c>
      <c r="G23" s="148">
        <v>604200</v>
      </c>
    </row>
    <row r="24" spans="1:7">
      <c r="A24" s="147">
        <f t="shared" si="0"/>
        <v>2017</v>
      </c>
      <c r="B24" s="148">
        <v>4121600.0000000005</v>
      </c>
      <c r="C24" s="148">
        <v>3516700</v>
      </c>
      <c r="D24" s="148">
        <v>246900</v>
      </c>
      <c r="E24" s="148">
        <v>156100</v>
      </c>
      <c r="F24" s="148">
        <v>3112300</v>
      </c>
      <c r="G24" s="148">
        <v>604900</v>
      </c>
    </row>
    <row r="25" spans="1:7">
      <c r="A25" s="147">
        <f>A26-1</f>
        <v>2018</v>
      </c>
      <c r="B25" s="148">
        <v>4158700</v>
      </c>
      <c r="C25" s="148">
        <v>3555200</v>
      </c>
      <c r="D25" s="148">
        <v>249800</v>
      </c>
      <c r="E25" s="148">
        <v>158000</v>
      </c>
      <c r="F25" s="148">
        <v>3146200</v>
      </c>
      <c r="G25" s="148">
        <v>603500</v>
      </c>
    </row>
    <row r="26" spans="1:7">
      <c r="A26" s="147">
        <f>YEAR('[1]Setting Inputs'!B5)-1</f>
        <v>2019</v>
      </c>
      <c r="B26" s="148">
        <v>4194900</v>
      </c>
      <c r="C26" s="148">
        <v>3589000</v>
      </c>
      <c r="D26" s="148">
        <v>251500</v>
      </c>
      <c r="E26" s="148">
        <v>159800</v>
      </c>
      <c r="F26" s="148">
        <v>3176300</v>
      </c>
      <c r="G26" s="148">
        <v>605900</v>
      </c>
    </row>
    <row r="27" spans="1:7" ht="15.75">
      <c r="A27" s="257" t="s">
        <v>130</v>
      </c>
      <c r="B27" s="258"/>
      <c r="C27" s="258"/>
      <c r="D27" s="258"/>
      <c r="E27" s="258"/>
      <c r="F27" s="258"/>
      <c r="G27" s="259"/>
    </row>
    <row r="28" spans="1:7">
      <c r="A28" s="149">
        <f>A26</f>
        <v>2019</v>
      </c>
      <c r="B28" s="150"/>
      <c r="C28" s="150"/>
      <c r="D28" s="150"/>
      <c r="E28" s="150"/>
      <c r="F28" s="150"/>
      <c r="G28" s="150"/>
    </row>
    <row r="29" spans="1:7">
      <c r="A29" s="151" t="s">
        <v>131</v>
      </c>
      <c r="B29" s="152">
        <v>4186000</v>
      </c>
      <c r="C29" s="152">
        <v>3582800</v>
      </c>
      <c r="D29" s="152">
        <v>251500</v>
      </c>
      <c r="E29" s="152">
        <v>159800</v>
      </c>
      <c r="F29" s="152">
        <v>3170100</v>
      </c>
      <c r="G29" s="152">
        <v>603200</v>
      </c>
    </row>
    <row r="30" spans="1:7">
      <c r="A30" s="153" t="s">
        <v>55</v>
      </c>
      <c r="B30" s="152">
        <v>4185200</v>
      </c>
      <c r="C30" s="152">
        <v>3581000</v>
      </c>
      <c r="D30" s="152">
        <v>251500</v>
      </c>
      <c r="E30" s="152">
        <v>158900</v>
      </c>
      <c r="F30" s="152">
        <v>3169200</v>
      </c>
      <c r="G30" s="152">
        <v>604200</v>
      </c>
    </row>
    <row r="31" spans="1:7">
      <c r="A31" s="153" t="s">
        <v>56</v>
      </c>
      <c r="B31" s="152">
        <v>4190200</v>
      </c>
      <c r="C31" s="152">
        <v>3586300</v>
      </c>
      <c r="D31" s="152">
        <v>252200</v>
      </c>
      <c r="E31" s="152">
        <v>159600</v>
      </c>
      <c r="F31" s="152">
        <v>3173200</v>
      </c>
      <c r="G31" s="152">
        <v>603900</v>
      </c>
    </row>
    <row r="32" spans="1:7">
      <c r="A32" s="154" t="s">
        <v>57</v>
      </c>
      <c r="B32" s="152">
        <v>4193399.9999999995</v>
      </c>
      <c r="C32" s="152">
        <v>3588500</v>
      </c>
      <c r="D32" s="152">
        <v>252100</v>
      </c>
      <c r="E32" s="152">
        <v>160000</v>
      </c>
      <c r="F32" s="152">
        <v>3175100</v>
      </c>
      <c r="G32" s="152">
        <v>604900</v>
      </c>
    </row>
    <row r="33" spans="1:7">
      <c r="A33" s="153" t="s">
        <v>58</v>
      </c>
      <c r="B33" s="152">
        <v>4186899.9999999995</v>
      </c>
      <c r="C33" s="152">
        <v>3583400</v>
      </c>
      <c r="D33" s="152">
        <v>251900</v>
      </c>
      <c r="E33" s="152">
        <v>159400</v>
      </c>
      <c r="F33" s="152">
        <v>3170700</v>
      </c>
      <c r="G33" s="152">
        <v>603500</v>
      </c>
    </row>
    <row r="34" spans="1:7">
      <c r="A34" s="153" t="s">
        <v>59</v>
      </c>
      <c r="B34" s="152">
        <v>4192000</v>
      </c>
      <c r="C34" s="152">
        <v>3585700</v>
      </c>
      <c r="D34" s="152">
        <v>251700</v>
      </c>
      <c r="E34" s="152">
        <v>159100</v>
      </c>
      <c r="F34" s="152">
        <v>3173500</v>
      </c>
      <c r="G34" s="152">
        <v>606300</v>
      </c>
    </row>
    <row r="35" spans="1:7">
      <c r="A35" s="153" t="s">
        <v>60</v>
      </c>
      <c r="B35" s="152">
        <v>4196500</v>
      </c>
      <c r="C35" s="152">
        <v>3586800</v>
      </c>
      <c r="D35" s="152">
        <v>251800</v>
      </c>
      <c r="E35" s="152">
        <v>159500</v>
      </c>
      <c r="F35" s="152">
        <v>3174100</v>
      </c>
      <c r="G35" s="152">
        <v>609700</v>
      </c>
    </row>
    <row r="36" spans="1:7">
      <c r="A36" s="155" t="s">
        <v>61</v>
      </c>
      <c r="B36" s="152">
        <v>4198300</v>
      </c>
      <c r="C36" s="152">
        <v>3591100</v>
      </c>
      <c r="D36" s="152">
        <v>250800</v>
      </c>
      <c r="E36" s="152">
        <v>160400</v>
      </c>
      <c r="F36" s="152">
        <v>3178400</v>
      </c>
      <c r="G36" s="152">
        <v>607200</v>
      </c>
    </row>
    <row r="37" spans="1:7">
      <c r="A37" s="153" t="s">
        <v>62</v>
      </c>
      <c r="B37" s="152">
        <v>4199000</v>
      </c>
      <c r="C37" s="152">
        <v>3590900</v>
      </c>
      <c r="D37" s="152">
        <v>251000</v>
      </c>
      <c r="E37" s="152">
        <v>160700</v>
      </c>
      <c r="F37" s="152">
        <v>3177700</v>
      </c>
      <c r="G37" s="152">
        <v>608100</v>
      </c>
    </row>
    <row r="38" spans="1:7">
      <c r="A38" s="153" t="s">
        <v>63</v>
      </c>
      <c r="B38" s="152">
        <v>4211500</v>
      </c>
      <c r="C38" s="152">
        <v>3604000</v>
      </c>
      <c r="D38" s="152">
        <v>250000</v>
      </c>
      <c r="E38" s="152">
        <v>160600</v>
      </c>
      <c r="F38" s="152">
        <v>3191900</v>
      </c>
      <c r="G38" s="152">
        <v>607500</v>
      </c>
    </row>
    <row r="39" spans="1:7">
      <c r="A39" s="153" t="s">
        <v>64</v>
      </c>
      <c r="B39" s="152">
        <v>4219200</v>
      </c>
      <c r="C39" s="152">
        <v>3613800</v>
      </c>
      <c r="D39" s="152">
        <v>252500</v>
      </c>
      <c r="E39" s="152">
        <v>160400</v>
      </c>
      <c r="F39" s="152">
        <v>3199400</v>
      </c>
      <c r="G39" s="152">
        <v>605400</v>
      </c>
    </row>
    <row r="40" spans="1:7">
      <c r="A40" s="153" t="s">
        <v>65</v>
      </c>
      <c r="B40" s="152">
        <v>4226400</v>
      </c>
      <c r="C40" s="152">
        <v>3617300</v>
      </c>
      <c r="D40" s="152">
        <v>252100</v>
      </c>
      <c r="E40" s="152">
        <v>159500</v>
      </c>
      <c r="F40" s="152">
        <v>3204200</v>
      </c>
      <c r="G40" s="152">
        <v>609100</v>
      </c>
    </row>
    <row r="41" spans="1:7">
      <c r="A41" s="156">
        <f>A28+1</f>
        <v>2020</v>
      </c>
      <c r="B41" s="152"/>
      <c r="C41" s="152"/>
      <c r="D41" s="152"/>
      <c r="E41" s="152"/>
      <c r="F41" s="152"/>
      <c r="G41" s="152"/>
    </row>
    <row r="42" spans="1:7">
      <c r="A42" s="157" t="s">
        <v>131</v>
      </c>
      <c r="B42" s="152">
        <v>4240800</v>
      </c>
      <c r="C42" s="152">
        <v>3630600</v>
      </c>
      <c r="D42" s="152">
        <v>252600</v>
      </c>
      <c r="E42" s="152">
        <v>162900</v>
      </c>
      <c r="F42" s="152">
        <v>3213600</v>
      </c>
      <c r="G42" s="152">
        <v>610200</v>
      </c>
    </row>
    <row r="43" spans="1:7">
      <c r="A43" s="153" t="s">
        <v>55</v>
      </c>
      <c r="B43" s="152">
        <v>4241900</v>
      </c>
      <c r="C43" s="152">
        <v>3634000</v>
      </c>
      <c r="D43" s="152">
        <v>253000</v>
      </c>
      <c r="E43" s="152">
        <v>166600</v>
      </c>
      <c r="F43" s="152">
        <v>3212900</v>
      </c>
      <c r="G43" s="152">
        <v>607900</v>
      </c>
    </row>
    <row r="44" spans="1:7">
      <c r="A44" s="153" t="s">
        <v>56</v>
      </c>
      <c r="B44" s="152">
        <v>4166800</v>
      </c>
      <c r="C44" s="152">
        <v>3579400</v>
      </c>
      <c r="D44" s="152">
        <v>253000</v>
      </c>
      <c r="E44" s="152">
        <v>166200</v>
      </c>
      <c r="F44" s="152">
        <v>3158700</v>
      </c>
      <c r="G44" s="152">
        <v>587400</v>
      </c>
    </row>
    <row r="45" spans="1:7">
      <c r="A45" s="154" t="s">
        <v>143</v>
      </c>
      <c r="B45" s="152">
        <v>3410600</v>
      </c>
      <c r="C45" s="152">
        <v>2829600</v>
      </c>
      <c r="D45" s="152">
        <v>216600</v>
      </c>
      <c r="E45" s="152">
        <v>121900</v>
      </c>
      <c r="F45" s="152">
        <v>2489700</v>
      </c>
      <c r="G45" s="152">
        <v>581000</v>
      </c>
    </row>
    <row r="46" spans="1:7">
      <c r="A46" s="153" t="s">
        <v>144</v>
      </c>
      <c r="B46" s="152">
        <v>3497400</v>
      </c>
      <c r="C46" s="152">
        <v>2921800</v>
      </c>
      <c r="D46" s="152">
        <v>235100</v>
      </c>
      <c r="E46" s="152">
        <v>136000</v>
      </c>
      <c r="F46" s="152">
        <v>2549300</v>
      </c>
      <c r="G46" s="152">
        <v>575600</v>
      </c>
    </row>
    <row r="47" spans="1:7">
      <c r="A47" s="153" t="s">
        <v>59</v>
      </c>
      <c r="B47" s="152"/>
      <c r="C47" s="152"/>
      <c r="D47" s="152"/>
      <c r="E47" s="152"/>
      <c r="F47" s="152"/>
      <c r="G47" s="152"/>
    </row>
    <row r="48" spans="1:7">
      <c r="A48" s="153" t="s">
        <v>60</v>
      </c>
      <c r="B48" s="152"/>
      <c r="C48" s="152"/>
      <c r="D48" s="152"/>
      <c r="E48" s="152"/>
      <c r="F48" s="152"/>
      <c r="G48" s="152"/>
    </row>
    <row r="49" spans="1:7">
      <c r="A49" s="155" t="s">
        <v>61</v>
      </c>
      <c r="B49" s="152"/>
      <c r="C49" s="152"/>
      <c r="D49" s="152"/>
      <c r="E49" s="152"/>
      <c r="F49" s="152"/>
      <c r="G49" s="152"/>
    </row>
    <row r="50" spans="1:7">
      <c r="A50" s="153" t="s">
        <v>62</v>
      </c>
      <c r="B50" s="152"/>
      <c r="C50" s="152"/>
      <c r="D50" s="152"/>
      <c r="E50" s="152"/>
      <c r="F50" s="152"/>
      <c r="G50" s="152"/>
    </row>
    <row r="51" spans="1:7">
      <c r="A51" s="153" t="s">
        <v>63</v>
      </c>
      <c r="B51" s="152"/>
      <c r="C51" s="152"/>
      <c r="D51" s="152"/>
      <c r="E51" s="152"/>
      <c r="F51" s="152"/>
      <c r="G51" s="152"/>
    </row>
    <row r="52" spans="1:7">
      <c r="A52" s="153" t="s">
        <v>64</v>
      </c>
      <c r="B52" s="152"/>
      <c r="C52" s="152"/>
      <c r="D52" s="152"/>
      <c r="E52" s="152"/>
      <c r="F52" s="152"/>
      <c r="G52" s="152"/>
    </row>
    <row r="53" spans="1:7">
      <c r="A53" s="153" t="s">
        <v>65</v>
      </c>
      <c r="B53" s="152"/>
      <c r="C53" s="152"/>
      <c r="D53" s="152"/>
      <c r="E53" s="152"/>
      <c r="F53" s="152"/>
      <c r="G53" s="152"/>
    </row>
    <row r="54" spans="1:7">
      <c r="A54" s="158" t="s">
        <v>151</v>
      </c>
      <c r="B54" s="159"/>
      <c r="C54" s="159"/>
      <c r="D54" s="160"/>
      <c r="E54" s="161"/>
      <c r="F54" s="161"/>
      <c r="G54" s="161"/>
    </row>
    <row r="55" spans="1:7">
      <c r="A55" s="131" t="s">
        <v>66</v>
      </c>
      <c r="B55" s="162"/>
      <c r="C55" s="162"/>
      <c r="D55" s="162"/>
      <c r="E55" s="163"/>
      <c r="F55" s="163"/>
      <c r="G55" s="163"/>
    </row>
  </sheetData>
  <mergeCells count="4">
    <mergeCell ref="A1:G1"/>
    <mergeCell ref="A2:G2"/>
    <mergeCell ref="C3:F3"/>
    <mergeCell ref="A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8"/>
  <sheetViews>
    <sheetView showGridLines="0" workbookViewId="0">
      <selection activeCell="K16" sqref="K16"/>
    </sheetView>
  </sheetViews>
  <sheetFormatPr defaultColWidth="11.42578125" defaultRowHeight="14.25"/>
  <cols>
    <col min="1" max="1" width="1.140625" style="165" customWidth="1"/>
    <col min="2" max="2" width="1.42578125" style="165" customWidth="1"/>
    <col min="3" max="7" width="11.42578125" style="165" customWidth="1"/>
    <col min="8" max="8" width="16.140625" style="165" customWidth="1"/>
    <col min="9" max="9" width="15" style="165" customWidth="1"/>
    <col min="10" max="16384" width="11.42578125" style="165"/>
  </cols>
  <sheetData>
    <row r="1" spans="1:19" ht="15.75">
      <c r="A1" s="164"/>
      <c r="B1" s="164"/>
      <c r="C1" s="260" t="s">
        <v>152</v>
      </c>
      <c r="D1" s="261"/>
      <c r="E1" s="261"/>
      <c r="F1" s="261"/>
      <c r="G1" s="261"/>
      <c r="H1" s="261"/>
      <c r="I1" s="261"/>
      <c r="J1" s="164"/>
      <c r="K1" s="164"/>
    </row>
    <row r="2" spans="1:19" ht="15.75" customHeight="1">
      <c r="A2" s="166"/>
      <c r="B2" s="166"/>
      <c r="C2" s="262" t="s">
        <v>132</v>
      </c>
      <c r="D2" s="262"/>
      <c r="E2" s="262"/>
      <c r="F2" s="262"/>
      <c r="G2" s="262"/>
      <c r="H2" s="262"/>
      <c r="I2" s="262"/>
      <c r="K2" s="164"/>
      <c r="L2" s="164"/>
      <c r="M2" s="164"/>
      <c r="N2" s="164"/>
      <c r="O2" s="164"/>
      <c r="P2" s="164"/>
      <c r="Q2" s="164"/>
      <c r="R2" s="164"/>
      <c r="S2" s="164"/>
    </row>
    <row r="3" spans="1:19">
      <c r="B3" s="167"/>
      <c r="C3" s="167"/>
      <c r="E3" s="168"/>
      <c r="F3" s="167"/>
      <c r="G3" s="167"/>
      <c r="H3" s="167"/>
      <c r="I3" s="167"/>
      <c r="K3" s="166"/>
      <c r="L3" s="166"/>
      <c r="M3" s="166"/>
      <c r="N3" s="166"/>
      <c r="O3" s="166"/>
      <c r="P3" s="166"/>
      <c r="Q3" s="166"/>
      <c r="R3" s="166"/>
      <c r="S3" s="166"/>
    </row>
    <row r="10" spans="1:19">
      <c r="E10" s="169"/>
      <c r="F10" s="169"/>
    </row>
    <row r="15" spans="1:19">
      <c r="L15" s="170"/>
    </row>
    <row r="57" spans="3:3">
      <c r="C57" s="171" t="s">
        <v>153</v>
      </c>
    </row>
    <row r="58" spans="3:3">
      <c r="C58" s="172" t="s">
        <v>133</v>
      </c>
    </row>
  </sheetData>
  <mergeCells count="2">
    <mergeCell ref="C1:I1"/>
    <mergeCell ref="C2:I2"/>
  </mergeCells>
  <printOptions horizontalCentered="1" verticalCentered="1"/>
  <pageMargins left="0.45" right="0.45" top="0.5" bottom="0.5" header="0" footer="0"/>
  <pageSetup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C14" sqref="C14"/>
    </sheetView>
  </sheetViews>
  <sheetFormatPr defaultColWidth="11.42578125" defaultRowHeight="14.25"/>
  <cols>
    <col min="1" max="1" width="8" style="165" customWidth="1"/>
    <col min="2" max="3" width="9.140625" style="181" customWidth="1"/>
    <col min="4" max="5" width="9.140625" style="165" customWidth="1"/>
    <col min="6" max="6" width="10" style="165" customWidth="1"/>
    <col min="7" max="7" width="8.85546875" style="165" customWidth="1"/>
    <col min="8" max="16384" width="11.42578125" style="165"/>
  </cols>
  <sheetData>
    <row r="1" spans="1:6">
      <c r="A1" s="263" t="s">
        <v>1</v>
      </c>
      <c r="B1" s="263"/>
      <c r="C1" s="263"/>
      <c r="D1" s="263"/>
      <c r="E1" s="263"/>
      <c r="F1" s="263"/>
    </row>
    <row r="2" spans="1:6">
      <c r="A2" s="173" t="s">
        <v>134</v>
      </c>
      <c r="B2" s="264" t="s">
        <v>135</v>
      </c>
      <c r="C2" s="264"/>
      <c r="D2" s="263" t="s">
        <v>136</v>
      </c>
      <c r="E2" s="263"/>
      <c r="F2" s="174" t="s">
        <v>137</v>
      </c>
    </row>
    <row r="3" spans="1:6">
      <c r="A3" s="175" t="s">
        <v>57</v>
      </c>
      <c r="B3" s="176">
        <v>4193399.9999999995</v>
      </c>
      <c r="C3" s="177"/>
      <c r="D3" s="176">
        <v>3588500</v>
      </c>
      <c r="E3" s="177"/>
      <c r="F3" s="55">
        <v>3.4</v>
      </c>
    </row>
    <row r="4" spans="1:6">
      <c r="A4" s="175" t="s">
        <v>58</v>
      </c>
      <c r="B4" s="176">
        <v>4186899.9999999995</v>
      </c>
      <c r="C4" s="176">
        <f t="shared" ref="C4:C16" si="0">B4-B3</f>
        <v>-6500</v>
      </c>
      <c r="D4" s="176">
        <v>3583400</v>
      </c>
      <c r="E4" s="176">
        <f t="shared" ref="E4:E16" si="1">D4-D3</f>
        <v>-5100</v>
      </c>
      <c r="F4" s="55">
        <v>3.3</v>
      </c>
    </row>
    <row r="5" spans="1:6">
      <c r="A5" s="175" t="s">
        <v>59</v>
      </c>
      <c r="B5" s="176">
        <v>4192000</v>
      </c>
      <c r="C5" s="176">
        <f t="shared" si="0"/>
        <v>5100.0000000004657</v>
      </c>
      <c r="D5" s="176">
        <v>3585700</v>
      </c>
      <c r="E5" s="176">
        <f t="shared" si="1"/>
        <v>2300</v>
      </c>
      <c r="F5" s="55">
        <v>3.3</v>
      </c>
    </row>
    <row r="6" spans="1:6">
      <c r="A6" s="175" t="s">
        <v>60</v>
      </c>
      <c r="B6" s="176">
        <v>4196500</v>
      </c>
      <c r="C6" s="176">
        <f t="shared" si="0"/>
        <v>4500</v>
      </c>
      <c r="D6" s="176">
        <v>3586800</v>
      </c>
      <c r="E6" s="176">
        <f t="shared" si="1"/>
        <v>1100</v>
      </c>
      <c r="F6" s="55">
        <v>3.3</v>
      </c>
    </row>
    <row r="7" spans="1:6">
      <c r="A7" s="175" t="s">
        <v>61</v>
      </c>
      <c r="B7" s="176">
        <v>4198300</v>
      </c>
      <c r="C7" s="176">
        <f t="shared" si="0"/>
        <v>1800</v>
      </c>
      <c r="D7" s="176">
        <v>3591100</v>
      </c>
      <c r="E7" s="176">
        <f t="shared" si="1"/>
        <v>4300</v>
      </c>
      <c r="F7" s="55">
        <v>3.5</v>
      </c>
    </row>
    <row r="8" spans="1:6">
      <c r="A8" s="175" t="s">
        <v>62</v>
      </c>
      <c r="B8" s="176">
        <v>4199000</v>
      </c>
      <c r="C8" s="176">
        <f t="shared" si="0"/>
        <v>700</v>
      </c>
      <c r="D8" s="176">
        <v>3590900</v>
      </c>
      <c r="E8" s="176">
        <f t="shared" si="1"/>
        <v>-200</v>
      </c>
      <c r="F8" s="55">
        <v>3.6</v>
      </c>
    </row>
    <row r="9" spans="1:6">
      <c r="A9" s="175" t="s">
        <v>63</v>
      </c>
      <c r="B9" s="176">
        <v>4211500</v>
      </c>
      <c r="C9" s="176">
        <f t="shared" si="0"/>
        <v>12500</v>
      </c>
      <c r="D9" s="176">
        <v>3604000</v>
      </c>
      <c r="E9" s="176">
        <f t="shared" si="1"/>
        <v>13100</v>
      </c>
      <c r="F9" s="55">
        <v>3.7</v>
      </c>
    </row>
    <row r="10" spans="1:6">
      <c r="A10" s="175" t="s">
        <v>64</v>
      </c>
      <c r="B10" s="176">
        <v>4219200</v>
      </c>
      <c r="C10" s="176">
        <f t="shared" si="0"/>
        <v>7700</v>
      </c>
      <c r="D10" s="176">
        <v>3613800</v>
      </c>
      <c r="E10" s="176">
        <f t="shared" si="1"/>
        <v>9800</v>
      </c>
      <c r="F10" s="55">
        <v>3.7</v>
      </c>
    </row>
    <row r="11" spans="1:6">
      <c r="A11" s="175" t="s">
        <v>65</v>
      </c>
      <c r="B11" s="176">
        <v>4226400</v>
      </c>
      <c r="C11" s="176">
        <f t="shared" si="0"/>
        <v>7200</v>
      </c>
      <c r="D11" s="176">
        <v>3617300</v>
      </c>
      <c r="E11" s="176">
        <f t="shared" si="1"/>
        <v>3500</v>
      </c>
      <c r="F11" s="55">
        <v>3.7</v>
      </c>
    </row>
    <row r="12" spans="1:6">
      <c r="A12" s="175" t="s">
        <v>131</v>
      </c>
      <c r="B12" s="176">
        <v>4240800</v>
      </c>
      <c r="C12" s="176">
        <f t="shared" si="0"/>
        <v>14400</v>
      </c>
      <c r="D12" s="176">
        <v>3630600</v>
      </c>
      <c r="E12" s="176">
        <f t="shared" si="1"/>
        <v>13300</v>
      </c>
      <c r="F12" s="55">
        <v>3.8</v>
      </c>
    </row>
    <row r="13" spans="1:6">
      <c r="A13" s="175" t="s">
        <v>55</v>
      </c>
      <c r="B13" s="176">
        <v>4241900</v>
      </c>
      <c r="C13" s="176">
        <f t="shared" si="0"/>
        <v>1100</v>
      </c>
      <c r="D13" s="176">
        <v>3634000</v>
      </c>
      <c r="E13" s="176">
        <f t="shared" si="1"/>
        <v>3400</v>
      </c>
      <c r="F13" s="55">
        <v>3.8</v>
      </c>
    </row>
    <row r="14" spans="1:6">
      <c r="A14" s="175" t="s">
        <v>56</v>
      </c>
      <c r="B14" s="176">
        <v>4166800</v>
      </c>
      <c r="C14" s="176">
        <f t="shared" si="0"/>
        <v>-75100</v>
      </c>
      <c r="D14" s="176">
        <v>3579400</v>
      </c>
      <c r="E14" s="176">
        <f t="shared" si="1"/>
        <v>-54600</v>
      </c>
      <c r="F14" s="55">
        <v>3.7</v>
      </c>
    </row>
    <row r="15" spans="1:6">
      <c r="A15" s="175" t="s">
        <v>57</v>
      </c>
      <c r="B15" s="176">
        <v>3410600</v>
      </c>
      <c r="C15" s="176">
        <f t="shared" si="0"/>
        <v>-756200</v>
      </c>
      <c r="D15" s="176">
        <v>2829600</v>
      </c>
      <c r="E15" s="176">
        <f t="shared" si="1"/>
        <v>-749800</v>
      </c>
      <c r="F15" s="55">
        <v>16.3</v>
      </c>
    </row>
    <row r="16" spans="1:6">
      <c r="A16" s="175" t="s">
        <v>58</v>
      </c>
      <c r="B16" s="176">
        <v>3497400</v>
      </c>
      <c r="C16" s="176">
        <f t="shared" si="0"/>
        <v>86800</v>
      </c>
      <c r="D16" s="176">
        <v>2921800</v>
      </c>
      <c r="E16" s="176">
        <f t="shared" si="1"/>
        <v>92200</v>
      </c>
      <c r="F16" s="55">
        <v>15.2</v>
      </c>
    </row>
    <row r="17" spans="1:6">
      <c r="A17" s="178"/>
      <c r="B17" s="176"/>
      <c r="C17" s="176"/>
      <c r="D17" s="176"/>
      <c r="E17" s="176"/>
      <c r="F17" s="55"/>
    </row>
    <row r="18" spans="1:6">
      <c r="A18" s="175"/>
      <c r="B18" s="176"/>
      <c r="C18" s="176"/>
      <c r="D18" s="176"/>
      <c r="E18" s="176"/>
      <c r="F18" s="55"/>
    </row>
    <row r="19" spans="1:6">
      <c r="A19" s="175"/>
      <c r="B19" s="176"/>
      <c r="C19" s="176"/>
      <c r="D19" s="176"/>
      <c r="E19" s="176"/>
      <c r="F19" s="55"/>
    </row>
    <row r="20" spans="1:6">
      <c r="A20" s="175"/>
      <c r="B20" s="176"/>
      <c r="C20" s="176"/>
      <c r="D20" s="176"/>
      <c r="E20" s="176"/>
      <c r="F20" s="55"/>
    </row>
    <row r="21" spans="1:6">
      <c r="A21" s="175"/>
      <c r="B21" s="176"/>
      <c r="C21" s="176"/>
      <c r="D21" s="176"/>
      <c r="E21" s="176"/>
      <c r="F21" s="55"/>
    </row>
    <row r="22" spans="1:6">
      <c r="A22" s="175"/>
      <c r="B22" s="176"/>
      <c r="C22" s="176"/>
      <c r="D22" s="176"/>
      <c r="E22" s="176"/>
      <c r="F22" s="55"/>
    </row>
    <row r="23" spans="1:6">
      <c r="A23" s="44"/>
      <c r="B23" s="179"/>
      <c r="C23" s="179"/>
      <c r="D23" s="180"/>
      <c r="E23" s="180"/>
      <c r="F23" s="44"/>
    </row>
    <row r="24" spans="1:6">
      <c r="A24" s="44"/>
      <c r="B24" s="179"/>
      <c r="C24" s="179"/>
      <c r="D24" s="180"/>
      <c r="E24" s="180"/>
      <c r="F24" s="44"/>
    </row>
    <row r="25" spans="1:6">
      <c r="A25" s="44"/>
      <c r="B25" s="179"/>
      <c r="C25" s="179"/>
      <c r="D25" s="180"/>
      <c r="E25" s="180"/>
      <c r="F25" s="44"/>
    </row>
    <row r="26" spans="1:6">
      <c r="A26" s="44"/>
      <c r="B26" s="179"/>
      <c r="C26" s="179"/>
      <c r="D26" s="180"/>
      <c r="E26" s="180"/>
      <c r="F26" s="44"/>
    </row>
    <row r="27" spans="1:6">
      <c r="A27" s="44"/>
      <c r="B27" s="179"/>
      <c r="C27" s="179"/>
      <c r="D27" s="180"/>
      <c r="E27" s="180"/>
      <c r="F27" s="44"/>
    </row>
    <row r="28" spans="1:6">
      <c r="A28" s="44"/>
      <c r="B28" s="179"/>
      <c r="C28" s="179"/>
      <c r="D28" s="180"/>
      <c r="E28" s="180"/>
      <c r="F28" s="44"/>
    </row>
    <row r="29" spans="1:6">
      <c r="A29" s="44"/>
      <c r="B29" s="179"/>
      <c r="C29" s="179"/>
      <c r="D29" s="44"/>
      <c r="E29" s="44"/>
      <c r="F29" s="44"/>
    </row>
    <row r="30" spans="1:6">
      <c r="A30" s="44"/>
      <c r="B30" s="179"/>
      <c r="C30" s="179"/>
      <c r="D30" s="44"/>
      <c r="E30" s="44"/>
      <c r="F30" s="44"/>
    </row>
  </sheetData>
  <mergeCells count="3">
    <mergeCell ref="A1:F1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Charts</vt:lpstr>
      <vt:lpstr>Chart Data</vt:lpstr>
      <vt:lpstr>Charts!Print_Area</vt:lpstr>
    </vt:vector>
  </TitlesOfParts>
  <Company>NJDOL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Debs</cp:lastModifiedBy>
  <dcterms:created xsi:type="dcterms:W3CDTF">2020-06-12T18:50:26Z</dcterms:created>
  <dcterms:modified xsi:type="dcterms:W3CDTF">2020-07-14T15:00:26Z</dcterms:modified>
</cp:coreProperties>
</file>